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F:\Advising\Program Plan Templates\"/>
    </mc:Choice>
  </mc:AlternateContent>
  <xr:revisionPtr revIDLastSave="0" documentId="8_{9F7763DF-1B70-4128-B888-B6A5AB3E40BD}" xr6:coauthVersionLast="47" xr6:coauthVersionMax="47" xr10:uidLastSave="{00000000-0000-0000-0000-000000000000}"/>
  <bookViews>
    <workbookView xWindow="5790" yWindow="230" windowWidth="12710" windowHeight="9130" activeTab="1" xr2:uid="{00000000-000D-0000-FFFF-FFFF00000000}"/>
  </bookViews>
  <sheets>
    <sheet name="Notes" sheetId="2" r:id="rId1"/>
    <sheet name="BFAGD" sheetId="1" r:id="rId2"/>
  </sheets>
  <definedNames>
    <definedName name="_xlnm.Print_Area" localSheetId="1">BFAGD!$A$1:$G$80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1" l="1"/>
  <c r="J38" i="1" s="1"/>
  <c r="I54" i="1"/>
  <c r="I72" i="1"/>
  <c r="J72" i="1" s="1"/>
  <c r="I71" i="1"/>
  <c r="J71" i="1" s="1"/>
  <c r="I70" i="1"/>
  <c r="J70" i="1" s="1"/>
  <c r="I69" i="1"/>
  <c r="J69" i="1" s="1"/>
  <c r="I65" i="1"/>
  <c r="I63" i="1"/>
  <c r="J63" i="1" s="1"/>
  <c r="I62" i="1"/>
  <c r="J62" i="1" s="1"/>
  <c r="I59" i="1"/>
  <c r="I55" i="1"/>
  <c r="I53" i="1"/>
  <c r="I52" i="1"/>
  <c r="I51" i="1"/>
  <c r="I50" i="1"/>
  <c r="I49" i="1"/>
  <c r="I48" i="1"/>
  <c r="I45" i="1"/>
  <c r="I44" i="1"/>
  <c r="I43" i="1"/>
  <c r="I42" i="1"/>
  <c r="I41" i="1"/>
  <c r="I40" i="1"/>
  <c r="I37" i="1"/>
  <c r="I33" i="1"/>
  <c r="I32" i="1"/>
  <c r="I31" i="1"/>
  <c r="I30" i="1"/>
  <c r="J30" i="1" s="1"/>
  <c r="I29" i="1"/>
  <c r="I28" i="1"/>
  <c r="I27" i="1"/>
  <c r="J27" i="1" s="1"/>
  <c r="I26" i="1"/>
  <c r="J26" i="1" s="1"/>
  <c r="I25" i="1"/>
  <c r="J25" i="1" s="1"/>
  <c r="I24" i="1"/>
  <c r="J24" i="1" s="1"/>
  <c r="I23" i="1"/>
  <c r="J23" i="1" s="1"/>
  <c r="I20" i="1"/>
  <c r="J20" i="1" s="1"/>
  <c r="I19" i="1"/>
  <c r="I18" i="1"/>
  <c r="J18" i="1" s="1"/>
  <c r="I17" i="1"/>
  <c r="J17" i="1" s="1"/>
  <c r="I46" i="1"/>
  <c r="G54" i="1"/>
  <c r="J54" i="1" s="1"/>
  <c r="G55" i="1"/>
  <c r="J55" i="1" s="1"/>
  <c r="F46" i="1"/>
  <c r="F73" i="1"/>
  <c r="G50" i="1"/>
  <c r="J50" i="1" s="1"/>
  <c r="G51" i="1"/>
  <c r="J51" i="1" s="1"/>
  <c r="G52" i="1"/>
  <c r="J52" i="1" s="1"/>
  <c r="G53" i="1"/>
  <c r="G33" i="1"/>
  <c r="F34" i="1" s="1"/>
  <c r="F66" i="1"/>
  <c r="E11" i="1"/>
  <c r="F21" i="1"/>
  <c r="K66" i="1"/>
  <c r="J19" i="1"/>
  <c r="J28" i="1"/>
  <c r="J29" i="1"/>
  <c r="J31" i="1"/>
  <c r="J32" i="1"/>
  <c r="J37" i="1"/>
  <c r="J40" i="1"/>
  <c r="J41" i="1"/>
  <c r="J42" i="1"/>
  <c r="J43" i="1"/>
  <c r="J44" i="1"/>
  <c r="J45" i="1"/>
  <c r="J48" i="1"/>
  <c r="J49" i="1"/>
  <c r="J59" i="1"/>
  <c r="J65" i="1"/>
  <c r="J53" i="1" l="1"/>
  <c r="K34" i="1"/>
  <c r="I34" i="1"/>
  <c r="J33" i="1"/>
  <c r="I56" i="1"/>
  <c r="K74" i="1" s="1"/>
  <c r="E74" i="1" s="1"/>
  <c r="J78" i="1"/>
  <c r="K56" i="1"/>
  <c r="F56" i="1"/>
  <c r="F76" i="1" s="1"/>
  <c r="G76" i="1" l="1"/>
  <c r="J79" i="1"/>
  <c r="B76" i="1" s="1"/>
</calcChain>
</file>

<file path=xl/sharedStrings.xml><?xml version="1.0" encoding="utf-8"?>
<sst xmlns="http://schemas.openxmlformats.org/spreadsheetml/2006/main" count="99" uniqueCount="58">
  <si>
    <t>Year</t>
  </si>
  <si>
    <t>Grade</t>
  </si>
  <si>
    <t xml:space="preserve"> Credit</t>
  </si>
  <si>
    <t>Points</t>
  </si>
  <si>
    <t>CGPA</t>
  </si>
  <si>
    <t>A+</t>
  </si>
  <si>
    <t>A</t>
  </si>
  <si>
    <t>A-</t>
  </si>
  <si>
    <t>P</t>
  </si>
  <si>
    <t>B+</t>
  </si>
  <si>
    <t>B</t>
  </si>
  <si>
    <t>B-</t>
  </si>
  <si>
    <t>C+</t>
  </si>
  <si>
    <t>C</t>
  </si>
  <si>
    <t>C-</t>
  </si>
  <si>
    <t>NC</t>
  </si>
  <si>
    <t>Student #</t>
  </si>
  <si>
    <t>Name</t>
  </si>
  <si>
    <t>:</t>
  </si>
  <si>
    <t>Course Title</t>
  </si>
  <si>
    <t>Alternate Course</t>
  </si>
  <si>
    <t>Offering Institution</t>
  </si>
  <si>
    <t>Revised</t>
  </si>
  <si>
    <t xml:space="preserve">Sub-total: </t>
  </si>
  <si>
    <t xml:space="preserve">Sub-total:  </t>
  </si>
  <si>
    <t xml:space="preserve">Sub-total:   </t>
  </si>
  <si>
    <t>Sub-total:</t>
  </si>
  <si>
    <t xml:space="preserve">Total Credits </t>
  </si>
  <si>
    <t xml:space="preserve">This program plan is unofficial.  It is the students's responsibility to ensure all program requirements are met. </t>
  </si>
  <si>
    <t xml:space="preserve">BACHELOR of FINE ARTS DEGREE </t>
  </si>
  <si>
    <t>UFV #</t>
  </si>
  <si>
    <t>Select 15 credits of university-level coursework at a 100-level or higher.</t>
  </si>
  <si>
    <t>Student Name :</t>
  </si>
  <si>
    <t xml:space="preserve">Student ID : </t>
  </si>
  <si>
    <t>Program:</t>
  </si>
  <si>
    <t>Date</t>
  </si>
  <si>
    <t>Comments/Notes</t>
  </si>
  <si>
    <t>Transfer Credit &amp; PLAR</t>
  </si>
  <si>
    <t>UL credit points</t>
  </si>
  <si>
    <t>UL credits</t>
  </si>
  <si>
    <t xml:space="preserve">Note: Students are required to complete a minimum of 60 credits of UFV courses, including at least 30 upper-level credits.  A maximum of 60 credits overall and 15 upper level credits are available through Prior Learning Assessment and Recognition (PLAR). </t>
  </si>
  <si>
    <t>UL GPA</t>
  </si>
  <si>
    <t xml:space="preserve">BACHELOR OF FINE ARTS, GRAPHIC AND DIGITAL DESIGN MAJOR, UNDECLARED </t>
  </si>
  <si>
    <t>D</t>
  </si>
  <si>
    <t>F</t>
  </si>
  <si>
    <t xml:space="preserve">Theory, Criticality, and Context: Complete GD 102 or AH 203; MEDA 222 or BUS 120; and any two courses in AH, ANTH, ECON, GEOG, HSER, POSC, PSYC, SOC, or SOWK. </t>
  </si>
  <si>
    <t xml:space="preserve">Lower Level Requirements: 45 credits </t>
  </si>
  <si>
    <t>Upper Level Requirements: 45 to 48</t>
  </si>
  <si>
    <r>
      <t>Lab Science:</t>
    </r>
    <r>
      <rPr>
        <sz val="10"/>
        <rFont val="Arial"/>
        <family val="2"/>
      </rPr>
      <t xml:space="preserve"> </t>
    </r>
    <r>
      <rPr>
        <b/>
        <sz val="10"/>
        <rFont val="Arial"/>
        <family val="2"/>
      </rPr>
      <t xml:space="preserve">Select </t>
    </r>
    <r>
      <rPr>
        <b/>
        <sz val="9"/>
        <rFont val="Arial"/>
        <family val="2"/>
      </rPr>
      <t>one course from CIS 145 or GD 204</t>
    </r>
  </si>
  <si>
    <t>Breadth Requirements: 12 credits</t>
  </si>
  <si>
    <r>
      <t>Reasoning:</t>
    </r>
    <r>
      <rPr>
        <sz val="10"/>
        <rFont val="Arial"/>
        <family val="2"/>
      </rPr>
      <t xml:space="preserve"> </t>
    </r>
    <r>
      <rPr>
        <b/>
        <sz val="10"/>
        <rFont val="Arial"/>
        <family val="2"/>
      </rPr>
      <t>PHIL 100 or AH 200</t>
    </r>
    <r>
      <rPr>
        <sz val="10"/>
        <rFont val="Arial"/>
        <family val="2"/>
      </rPr>
      <t xml:space="preserve">                               </t>
    </r>
    <r>
      <rPr>
        <b/>
        <sz val="9"/>
        <rFont val="Arial"/>
        <family val="2"/>
      </rPr>
      <t/>
    </r>
  </si>
  <si>
    <t>Theory, Criticality, and Context: Complete GD 304 plus one of GD/GEOG 464, GD/GEOG 466, or MEDA 469</t>
  </si>
  <si>
    <t>Creative Practice: Complete GD 303, GD 316, GD 317, GD 374, GD 375, and one of GD 302 or GD 403</t>
  </si>
  <si>
    <t>Creative Practice: Complete GD 101, GD 154, GD 157, GD 159, GD 202, GD 203, GD 216, GD 254, GD 260, GD 281, and one of VA 101 or VA 113</t>
  </si>
  <si>
    <r>
      <t xml:space="preserve">Writing: Must take ENGL 105, plus three credits from ENGL 100-level or above or CMNS 120 or CMNS 125. </t>
    </r>
    <r>
      <rPr>
        <b/>
        <sz val="9"/>
        <rFont val="Arial"/>
        <family val="2"/>
      </rPr>
      <t xml:space="preserve">NOTE: </t>
    </r>
    <r>
      <rPr>
        <sz val="9"/>
        <rFont val="Arial"/>
        <family val="2"/>
      </rPr>
      <t xml:space="preserve">Students with an A in English 12 can replace ENGL 105 with another ENGL 100-level or above. </t>
    </r>
  </si>
  <si>
    <t xml:space="preserve">BFA Prospective </t>
  </si>
  <si>
    <r>
      <t>Professional Practice: Complete GD 357, GD 358, GD 361, GD 450, GD 460, GD 462 (6 credits), and three credits chosen from any of ARTS 380, COOP 110, GD 498, or GD 499.</t>
    </r>
    <r>
      <rPr>
        <sz val="10"/>
        <rFont val="Arial"/>
        <family val="2"/>
      </rPr>
      <t xml:space="preserve"> </t>
    </r>
  </si>
  <si>
    <t>Elective Requirements: 12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</si>
</sst>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d\-mmm\-yy;@"/>
    <numFmt numFmtId="165" formatCode="[$-1009]mmmm\ d\,\ yyyy;@"/>
  </numFmts>
  <fonts count="21">
    <font>
      <sz val="10"/>
      <name val="Arial"/>
    </font>
    <font>
      <sz val="11"/>
      <color theme="1"/>
      <name val="Calibri"/>
      <family val="2"/>
      <scheme val="minor"/>
    </font>
    <font>
      <b/>
      <sz val="10"/>
      <name val="Arial"/>
      <family val="2"/>
    </font>
    <font>
      <sz val="8"/>
      <name val="Arial"/>
      <family val="2"/>
    </font>
    <font>
      <b/>
      <i/>
      <sz val="10"/>
      <name val="Arial"/>
      <family val="2"/>
    </font>
    <font>
      <i/>
      <sz val="10"/>
      <name val="Arial"/>
      <family val="2"/>
    </font>
    <font>
      <sz val="10"/>
      <name val="Book Antiqua"/>
      <family val="1"/>
    </font>
    <font>
      <b/>
      <sz val="10"/>
      <name val="Book Antiqua"/>
      <family val="1"/>
    </font>
    <font>
      <b/>
      <sz val="10"/>
      <name val="Flat Brush"/>
    </font>
    <font>
      <sz val="10"/>
      <name val="Flat Brush"/>
    </font>
    <font>
      <b/>
      <i/>
      <sz val="10"/>
      <name val="Book Antiqua"/>
      <family val="1"/>
    </font>
    <font>
      <i/>
      <sz val="8"/>
      <name val="Book Antiqua"/>
      <family val="1"/>
    </font>
    <font>
      <sz val="8"/>
      <name val="Book Antiqua"/>
      <family val="1"/>
    </font>
    <font>
      <i/>
      <sz val="10"/>
      <name val="Book Antiqua"/>
      <family val="1"/>
    </font>
    <font>
      <b/>
      <sz val="8"/>
      <name val="Book Antiqua"/>
      <family val="1"/>
    </font>
    <font>
      <b/>
      <sz val="14"/>
      <name val="Flat Brush Wide"/>
    </font>
    <font>
      <sz val="10"/>
      <name val="Arial"/>
      <family val="2"/>
    </font>
    <font>
      <b/>
      <sz val="11"/>
      <name val="Arial"/>
      <family val="2"/>
    </font>
    <font>
      <sz val="9"/>
      <name val="Arial"/>
      <family val="2"/>
    </font>
    <font>
      <b/>
      <sz val="9"/>
      <name val="Arial"/>
      <family val="2"/>
    </font>
    <font>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6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99FFCC"/>
        <bgColor indexed="64"/>
      </patternFill>
    </fill>
  </fills>
  <borders count="42">
    <border>
      <left/>
      <right/>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style="thick">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top/>
      <bottom style="thin">
        <color indexed="64"/>
      </bottom>
      <diagonal/>
    </border>
    <border>
      <left/>
      <right style="double">
        <color indexed="64"/>
      </right>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64"/>
      </left>
      <right style="double">
        <color indexed="64"/>
      </right>
      <top/>
      <bottom style="thin">
        <color indexed="64"/>
      </bottom>
      <diagonal/>
    </border>
  </borders>
  <cellStyleXfs count="2">
    <xf numFmtId="0" fontId="0" fillId="0" borderId="0"/>
    <xf numFmtId="0" fontId="1" fillId="0" borderId="0"/>
  </cellStyleXfs>
  <cellXfs count="202">
    <xf numFmtId="0" fontId="0" fillId="0" borderId="0" xfId="0"/>
    <xf numFmtId="0" fontId="0" fillId="0" borderId="0" xfId="0" applyAlignment="1">
      <alignment horizontal="center" vertical="center"/>
    </xf>
    <xf numFmtId="2" fontId="0" fillId="0" borderId="0" xfId="0" applyNumberFormat="1"/>
    <xf numFmtId="2" fontId="0" fillId="0" borderId="0" xfId="0" applyNumberFormat="1" applyAlignment="1">
      <alignment horizontal="center" vertical="center"/>
    </xf>
    <xf numFmtId="0" fontId="0" fillId="0" borderId="1" xfId="0" applyBorder="1"/>
    <xf numFmtId="0" fontId="0" fillId="2" borderId="0" xfId="0" applyFill="1"/>
    <xf numFmtId="0" fontId="3" fillId="0" borderId="0" xfId="0" applyFont="1"/>
    <xf numFmtId="0" fontId="0" fillId="3" borderId="0" xfId="0" applyFill="1"/>
    <xf numFmtId="0" fontId="5" fillId="0" borderId="0" xfId="0" applyFont="1"/>
    <xf numFmtId="2" fontId="5" fillId="0" borderId="0" xfId="0" applyNumberFormat="1" applyFont="1"/>
    <xf numFmtId="0" fontId="6" fillId="0" borderId="0" xfId="0" applyFont="1"/>
    <xf numFmtId="0" fontId="6" fillId="0" borderId="0" xfId="0" applyFont="1" applyAlignment="1">
      <alignment horizontal="center" vertical="center"/>
    </xf>
    <xf numFmtId="17" fontId="14" fillId="2" borderId="0" xfId="0" applyNumberFormat="1" applyFont="1" applyFill="1" applyAlignment="1">
      <alignment horizontal="center" vertical="center"/>
    </xf>
    <xf numFmtId="0" fontId="12" fillId="4" borderId="0" xfId="0" applyFont="1" applyFill="1"/>
    <xf numFmtId="0" fontId="6" fillId="4" borderId="0" xfId="0" applyFont="1" applyFill="1" applyAlignment="1">
      <alignment horizontal="center" vertical="center"/>
    </xf>
    <xf numFmtId="0" fontId="12" fillId="4" borderId="0" xfId="0" applyFont="1" applyFill="1" applyAlignment="1">
      <alignment horizontal="center" vertical="center"/>
    </xf>
    <xf numFmtId="1" fontId="12" fillId="4" borderId="0" xfId="0" applyNumberFormat="1" applyFont="1" applyFill="1"/>
    <xf numFmtId="2" fontId="14" fillId="4" borderId="0" xfId="0" applyNumberFormat="1" applyFont="1" applyFill="1" applyAlignment="1">
      <alignment horizontal="center" vertical="center"/>
    </xf>
    <xf numFmtId="164" fontId="6" fillId="0" borderId="0" xfId="0" applyNumberFormat="1" applyFont="1"/>
    <xf numFmtId="2" fontId="6" fillId="2" borderId="0" xfId="0" applyNumberFormat="1" applyFont="1" applyFill="1"/>
    <xf numFmtId="0" fontId="6" fillId="2" borderId="0" xfId="0" applyFont="1" applyFill="1"/>
    <xf numFmtId="0" fontId="6" fillId="2" borderId="0" xfId="0" applyFont="1" applyFill="1" applyAlignment="1">
      <alignment horizontal="center" vertical="center"/>
    </xf>
    <xf numFmtId="0" fontId="11" fillId="2" borderId="0" xfId="0" applyFont="1" applyFill="1"/>
    <xf numFmtId="0" fontId="11"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xf numFmtId="2" fontId="10" fillId="2" borderId="0" xfId="0" applyNumberFormat="1" applyFont="1" applyFill="1"/>
    <xf numFmtId="0" fontId="10" fillId="2" borderId="0" xfId="0" applyFont="1" applyFill="1"/>
    <xf numFmtId="0" fontId="13" fillId="2" borderId="0" xfId="0" applyFont="1" applyFill="1" applyAlignment="1">
      <alignment horizontal="center" vertical="center"/>
    </xf>
    <xf numFmtId="0" fontId="0" fillId="2" borderId="0" xfId="0" applyFill="1" applyAlignment="1">
      <alignment horizontal="center" vertical="center"/>
    </xf>
    <xf numFmtId="0" fontId="7" fillId="2" borderId="0" xfId="0" applyFont="1" applyFill="1"/>
    <xf numFmtId="0" fontId="13" fillId="2" borderId="0" xfId="0" applyFont="1" applyFill="1"/>
    <xf numFmtId="1" fontId="6" fillId="2" borderId="0" xfId="0" applyNumberFormat="1" applyFont="1" applyFill="1"/>
    <xf numFmtId="0" fontId="3" fillId="2" borderId="0" xfId="0" applyFont="1" applyFill="1"/>
    <xf numFmtId="0" fontId="5" fillId="2" borderId="0" xfId="0" applyFont="1" applyFill="1"/>
    <xf numFmtId="1" fontId="0" fillId="2" borderId="0" xfId="0" applyNumberFormat="1" applyFill="1" applyAlignment="1">
      <alignment horizontal="center" vertical="center"/>
    </xf>
    <xf numFmtId="0" fontId="7" fillId="0" borderId="0" xfId="0" applyFont="1" applyAlignment="1">
      <alignment horizontal="center" vertical="center"/>
    </xf>
    <xf numFmtId="0" fontId="0" fillId="0" borderId="2" xfId="0" applyBorder="1"/>
    <xf numFmtId="0" fontId="0" fillId="0" borderId="3" xfId="0" applyBorder="1"/>
    <xf numFmtId="0" fontId="16" fillId="0" borderId="5" xfId="0" applyFont="1" applyBorder="1"/>
    <xf numFmtId="0" fontId="16" fillId="0" borderId="6" xfId="0" applyFont="1" applyBorder="1"/>
    <xf numFmtId="0" fontId="16" fillId="0" borderId="6" xfId="0" applyFont="1" applyBorder="1" applyAlignment="1">
      <alignment horizontal="center" vertical="center"/>
    </xf>
    <xf numFmtId="0" fontId="16" fillId="2" borderId="6" xfId="0" applyFont="1" applyFill="1" applyBorder="1" applyProtection="1">
      <protection locked="0"/>
    </xf>
    <xf numFmtId="0" fontId="16" fillId="0" borderId="6" xfId="0" applyFont="1" applyBorder="1" applyAlignment="1" applyProtection="1">
      <alignment horizontal="center" vertical="center"/>
      <protection locked="0"/>
    </xf>
    <xf numFmtId="0" fontId="16" fillId="0" borderId="7" xfId="0" applyFont="1" applyBorder="1"/>
    <xf numFmtId="0" fontId="16" fillId="2" borderId="5" xfId="0" applyFont="1" applyFill="1" applyBorder="1"/>
    <xf numFmtId="0" fontId="16" fillId="2" borderId="6" xfId="0" applyFont="1" applyFill="1" applyBorder="1" applyAlignment="1">
      <alignment horizontal="center" vertical="center"/>
    </xf>
    <xf numFmtId="0" fontId="16" fillId="0" borderId="6" xfId="0" applyFont="1" applyBorder="1" applyProtection="1">
      <protection locked="0"/>
    </xf>
    <xf numFmtId="0" fontId="16" fillId="0" borderId="9" xfId="0" applyFont="1" applyBorder="1"/>
    <xf numFmtId="0" fontId="16" fillId="0" borderId="10" xfId="0" applyFont="1" applyBorder="1"/>
    <xf numFmtId="0" fontId="16" fillId="0" borderId="10" xfId="0" applyFont="1" applyBorder="1" applyAlignment="1">
      <alignment horizontal="center" vertical="center"/>
    </xf>
    <xf numFmtId="0" fontId="16" fillId="0" borderId="10" xfId="0" applyFont="1" applyBorder="1" applyProtection="1">
      <protection locked="0"/>
    </xf>
    <xf numFmtId="0" fontId="16" fillId="0" borderId="10" xfId="0" applyFont="1" applyBorder="1" applyAlignment="1" applyProtection="1">
      <alignment horizontal="center" vertical="center"/>
      <protection locked="0"/>
    </xf>
    <xf numFmtId="0" fontId="16" fillId="0" borderId="5" xfId="0" applyFont="1" applyBorder="1" applyProtection="1">
      <protection locked="0"/>
    </xf>
    <xf numFmtId="0" fontId="16" fillId="2" borderId="6" xfId="0" applyFont="1" applyFill="1" applyBorder="1"/>
    <xf numFmtId="0" fontId="16" fillId="2" borderId="7" xfId="0" applyFont="1" applyFill="1" applyBorder="1"/>
    <xf numFmtId="0" fontId="16" fillId="0" borderId="8" xfId="0" applyFont="1" applyBorder="1" applyAlignment="1">
      <alignment horizontal="center" vertical="center"/>
    </xf>
    <xf numFmtId="0" fontId="16" fillId="0" borderId="0" xfId="0" applyFont="1" applyProtection="1">
      <protection locked="0"/>
    </xf>
    <xf numFmtId="0" fontId="2" fillId="0" borderId="0" xfId="0" applyFont="1" applyAlignment="1">
      <alignment horizontal="left" vertical="center"/>
    </xf>
    <xf numFmtId="0" fontId="2" fillId="0" borderId="0" xfId="0" applyFont="1" applyAlignment="1">
      <alignment horizontal="center" vertical="center"/>
    </xf>
    <xf numFmtId="0" fontId="16" fillId="0" borderId="0" xfId="0" applyFont="1" applyAlignment="1">
      <alignment horizontal="center" vertical="center"/>
    </xf>
    <xf numFmtId="0" fontId="16" fillId="0" borderId="0" xfId="0" applyFont="1"/>
    <xf numFmtId="15" fontId="16" fillId="0" borderId="0" xfId="0" applyNumberFormat="1" applyFont="1"/>
    <xf numFmtId="0" fontId="16" fillId="0" borderId="7" xfId="0" applyFont="1" applyBorder="1" applyAlignment="1">
      <alignment horizontal="right" vertical="top" wrapText="1"/>
    </xf>
    <xf numFmtId="0" fontId="16" fillId="0" borderId="6" xfId="0" applyFont="1" applyBorder="1" applyAlignment="1">
      <alignment horizontal="center" vertical="top" wrapText="1"/>
    </xf>
    <xf numFmtId="0" fontId="0" fillId="0" borderId="13" xfId="0" applyBorder="1"/>
    <xf numFmtId="0" fontId="0" fillId="0" borderId="14" xfId="0" applyBorder="1"/>
    <xf numFmtId="0" fontId="16" fillId="0" borderId="15" xfId="0" applyFont="1" applyBorder="1" applyAlignment="1">
      <alignment horizontal="right"/>
    </xf>
    <xf numFmtId="0" fontId="16" fillId="0" borderId="16" xfId="0" applyFont="1" applyBorder="1" applyAlignment="1">
      <alignment horizontal="right"/>
    </xf>
    <xf numFmtId="0" fontId="0" fillId="0" borderId="15" xfId="0" applyBorder="1" applyAlignment="1">
      <alignment horizontal="right"/>
    </xf>
    <xf numFmtId="0" fontId="0" fillId="0" borderId="15" xfId="0" applyBorder="1"/>
    <xf numFmtId="0" fontId="16" fillId="2" borderId="16" xfId="0" applyFont="1" applyFill="1" applyBorder="1" applyAlignment="1">
      <alignment horizontal="right"/>
    </xf>
    <xf numFmtId="0" fontId="0" fillId="0" borderId="24" xfId="0" applyBorder="1" applyAlignment="1">
      <alignment horizontal="right"/>
    </xf>
    <xf numFmtId="0" fontId="16" fillId="0" borderId="25" xfId="0" applyFont="1" applyBorder="1" applyAlignment="1">
      <alignment horizontal="right"/>
    </xf>
    <xf numFmtId="0" fontId="16" fillId="2" borderId="6" xfId="0" applyFont="1" applyFill="1" applyBorder="1" applyAlignment="1" applyProtection="1">
      <alignment horizontal="left"/>
      <protection locked="0"/>
    </xf>
    <xf numFmtId="0" fontId="16" fillId="0" borderId="5" xfId="0" applyFont="1" applyBorder="1" applyAlignment="1">
      <alignment horizontal="left"/>
    </xf>
    <xf numFmtId="0" fontId="16" fillId="0" borderId="6" xfId="0" applyFont="1" applyBorder="1" applyAlignment="1">
      <alignment horizontal="left" vertical="center"/>
    </xf>
    <xf numFmtId="0" fontId="0" fillId="0" borderId="0" xfId="0" applyAlignment="1">
      <alignment horizontal="left" vertical="top" wrapText="1"/>
    </xf>
    <xf numFmtId="0" fontId="0" fillId="0" borderId="0" xfId="0" applyAlignment="1">
      <alignment vertical="top" wrapText="1"/>
    </xf>
    <xf numFmtId="0" fontId="0" fillId="4" borderId="0" xfId="0" applyFill="1"/>
    <xf numFmtId="0" fontId="2" fillId="0" borderId="0" xfId="0" applyFont="1"/>
    <xf numFmtId="0" fontId="8" fillId="2" borderId="15" xfId="0" applyFont="1" applyFill="1" applyBorder="1"/>
    <xf numFmtId="0" fontId="9" fillId="2" borderId="15" xfId="0" applyFont="1" applyFill="1" applyBorder="1"/>
    <xf numFmtId="0" fontId="6" fillId="2" borderId="15" xfId="0" applyFont="1" applyFill="1" applyBorder="1" applyAlignment="1">
      <alignment horizontal="center" vertical="center"/>
    </xf>
    <xf numFmtId="0" fontId="6" fillId="2" borderId="15" xfId="0" applyFont="1" applyFill="1" applyBorder="1"/>
    <xf numFmtId="0" fontId="0" fillId="2" borderId="15" xfId="0" applyFill="1" applyBorder="1"/>
    <xf numFmtId="0" fontId="0" fillId="0" borderId="26" xfId="0" applyBorder="1"/>
    <xf numFmtId="0" fontId="0" fillId="0" borderId="27" xfId="0" applyBorder="1"/>
    <xf numFmtId="0" fontId="0" fillId="0" borderId="6" xfId="0" applyBorder="1"/>
    <xf numFmtId="0" fontId="16" fillId="0" borderId="6" xfId="0" applyFont="1" applyBorder="1" applyAlignment="1">
      <alignment horizontal="center"/>
    </xf>
    <xf numFmtId="0" fontId="16" fillId="0" borderId="6" xfId="0" applyFont="1" applyBorder="1" applyAlignment="1">
      <alignment horizontal="left"/>
    </xf>
    <xf numFmtId="0" fontId="16" fillId="0" borderId="6" xfId="0" applyFont="1" applyBorder="1" applyAlignment="1" applyProtection="1">
      <alignment horizontal="left"/>
      <protection locked="0"/>
    </xf>
    <xf numFmtId="0" fontId="2" fillId="6" borderId="17" xfId="0" applyFont="1" applyFill="1" applyBorder="1" applyAlignment="1">
      <alignment horizontal="left" vertical="center"/>
    </xf>
    <xf numFmtId="0" fontId="2" fillId="6" borderId="18" xfId="0" applyFont="1" applyFill="1" applyBorder="1" applyAlignment="1">
      <alignment horizontal="center" vertical="center"/>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xf>
    <xf numFmtId="0" fontId="20" fillId="0" borderId="0" xfId="1" applyFont="1"/>
    <xf numFmtId="0" fontId="1" fillId="0" borderId="37" xfId="1" applyBorder="1"/>
    <xf numFmtId="1" fontId="20" fillId="0" borderId="0" xfId="1" applyNumberFormat="1" applyFont="1" applyAlignment="1">
      <alignment horizontal="center"/>
    </xf>
    <xf numFmtId="0" fontId="0" fillId="0" borderId="37" xfId="0" applyBorder="1"/>
    <xf numFmtId="0" fontId="1" fillId="0" borderId="0" xfId="1"/>
    <xf numFmtId="0" fontId="20" fillId="0" borderId="0" xfId="1" applyFont="1" applyAlignment="1">
      <alignment horizontal="center"/>
    </xf>
    <xf numFmtId="165" fontId="1" fillId="0" borderId="37" xfId="1" applyNumberFormat="1" applyBorder="1" applyAlignment="1">
      <alignment horizontal="center"/>
    </xf>
    <xf numFmtId="0" fontId="1" fillId="0" borderId="39" xfId="1" applyBorder="1"/>
    <xf numFmtId="165" fontId="1" fillId="0" borderId="4" xfId="1" applyNumberFormat="1" applyBorder="1" applyAlignment="1">
      <alignment horizontal="center"/>
    </xf>
    <xf numFmtId="0" fontId="1" fillId="0" borderId="40" xfId="1" applyBorder="1"/>
    <xf numFmtId="0" fontId="1" fillId="0" borderId="4" xfId="1" applyBorder="1"/>
    <xf numFmtId="0" fontId="18" fillId="0" borderId="6" xfId="0" applyFont="1" applyBorder="1"/>
    <xf numFmtId="0" fontId="16" fillId="0" borderId="8" xfId="0" applyFont="1" applyBorder="1"/>
    <xf numFmtId="0" fontId="16" fillId="0" borderId="8" xfId="0" applyFont="1" applyBorder="1" applyAlignment="1">
      <alignment horizontal="center"/>
    </xf>
    <xf numFmtId="0" fontId="0" fillId="0" borderId="4" xfId="0" applyBorder="1" applyAlignment="1">
      <alignment horizontal="right"/>
    </xf>
    <xf numFmtId="0" fontId="4" fillId="0" borderId="4" xfId="0" applyFont="1" applyBorder="1" applyAlignment="1">
      <alignment horizontal="right"/>
    </xf>
    <xf numFmtId="0" fontId="16" fillId="0" borderId="28" xfId="0" applyFont="1" applyBorder="1" applyAlignment="1">
      <alignment horizontal="right"/>
    </xf>
    <xf numFmtId="0" fontId="4" fillId="0" borderId="12" xfId="0" applyFont="1" applyBorder="1" applyAlignment="1">
      <alignment horizontal="left"/>
    </xf>
    <xf numFmtId="0" fontId="5" fillId="0" borderId="4" xfId="0" applyFont="1" applyBorder="1" applyAlignment="1">
      <alignment horizontal="right"/>
    </xf>
    <xf numFmtId="0" fontId="4" fillId="5" borderId="32" xfId="0" applyFont="1" applyFill="1" applyBorder="1"/>
    <xf numFmtId="2" fontId="4" fillId="5" borderId="24" xfId="0" applyNumberFormat="1" applyFont="1" applyFill="1" applyBorder="1" applyAlignment="1">
      <alignment horizontal="left"/>
    </xf>
    <xf numFmtId="0" fontId="4" fillId="5" borderId="24" xfId="0" applyFont="1" applyFill="1" applyBorder="1"/>
    <xf numFmtId="0" fontId="16" fillId="5" borderId="24" xfId="0" applyFont="1" applyFill="1" applyBorder="1"/>
    <xf numFmtId="0" fontId="16" fillId="5" borderId="24" xfId="0" applyFont="1" applyFill="1" applyBorder="1" applyAlignment="1">
      <alignment horizontal="center" vertical="center"/>
    </xf>
    <xf numFmtId="0" fontId="16" fillId="5" borderId="25" xfId="0" applyFont="1" applyFill="1" applyBorder="1"/>
    <xf numFmtId="0" fontId="4" fillId="0" borderId="4" xfId="0" applyFont="1" applyBorder="1" applyAlignment="1">
      <alignment horizontal="left"/>
    </xf>
    <xf numFmtId="0" fontId="0" fillId="0" borderId="7" xfId="0" applyBorder="1"/>
    <xf numFmtId="0" fontId="0" fillId="0" borderId="10" xfId="0" applyBorder="1"/>
    <xf numFmtId="0" fontId="0" fillId="0" borderId="41" xfId="0" applyBorder="1"/>
    <xf numFmtId="0" fontId="2" fillId="8" borderId="20" xfId="0" applyFont="1" applyFill="1" applyBorder="1" applyAlignment="1">
      <alignment horizontal="center" vertical="center"/>
    </xf>
    <xf numFmtId="0" fontId="2" fillId="8" borderId="21" xfId="0" applyFont="1" applyFill="1" applyBorder="1" applyAlignment="1">
      <alignment horizontal="center" vertical="center"/>
    </xf>
    <xf numFmtId="0" fontId="16" fillId="8" borderId="22" xfId="0" applyFont="1" applyFill="1" applyBorder="1"/>
    <xf numFmtId="0" fontId="16" fillId="8" borderId="23" xfId="0" applyFont="1" applyFill="1" applyBorder="1"/>
    <xf numFmtId="0" fontId="16" fillId="0" borderId="6" xfId="0" applyFont="1" applyBorder="1" applyAlignment="1" applyProtection="1">
      <alignment horizontal="center" vertical="top"/>
      <protection locked="0"/>
    </xf>
    <xf numFmtId="0" fontId="0" fillId="0" borderId="40" xfId="0" applyBorder="1"/>
    <xf numFmtId="0" fontId="16" fillId="7" borderId="5" xfId="0" applyFont="1" applyFill="1" applyBorder="1"/>
    <xf numFmtId="0" fontId="16" fillId="7" borderId="6" xfId="0" applyFont="1" applyFill="1" applyBorder="1"/>
    <xf numFmtId="0" fontId="16" fillId="7" borderId="6" xfId="0" applyFont="1" applyFill="1" applyBorder="1" applyAlignment="1">
      <alignment horizontal="center" vertical="center"/>
    </xf>
    <xf numFmtId="0" fontId="16" fillId="7" borderId="6" xfId="0" applyFont="1" applyFill="1" applyBorder="1" applyProtection="1">
      <protection locked="0"/>
    </xf>
    <xf numFmtId="0" fontId="16" fillId="0" borderId="5" xfId="0" applyFont="1" applyBorder="1" applyAlignment="1">
      <alignment horizontal="left" vertical="center"/>
    </xf>
    <xf numFmtId="0" fontId="16" fillId="2" borderId="5" xfId="0" applyFont="1" applyFill="1" applyBorder="1" applyAlignment="1">
      <alignment horizontal="left"/>
    </xf>
    <xf numFmtId="0" fontId="16" fillId="2" borderId="6" xfId="0" applyFont="1" applyFill="1" applyBorder="1" applyAlignment="1">
      <alignment horizontal="left"/>
    </xf>
    <xf numFmtId="0" fontId="16" fillId="2" borderId="6" xfId="0" applyFont="1" applyFill="1" applyBorder="1" applyAlignment="1">
      <alignment horizontal="left" vertical="center"/>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6" xfId="0" applyFont="1" applyBorder="1" applyAlignment="1">
      <alignment horizontal="center" vertical="top" wrapText="1"/>
    </xf>
    <xf numFmtId="0" fontId="18" fillId="0" borderId="5" xfId="0" applyFont="1" applyBorder="1"/>
    <xf numFmtId="0" fontId="18" fillId="0" borderId="6" xfId="0" applyFont="1" applyBorder="1" applyAlignment="1">
      <alignment horizontal="center" vertical="center"/>
    </xf>
    <xf numFmtId="0" fontId="18" fillId="0" borderId="5" xfId="0" applyFont="1" applyBorder="1" applyAlignment="1">
      <alignment shrinkToFit="1"/>
    </xf>
    <xf numFmtId="0" fontId="20" fillId="0" borderId="0" xfId="1" applyFont="1" applyAlignment="1">
      <alignment horizontal="center"/>
    </xf>
    <xf numFmtId="0" fontId="16" fillId="2" borderId="32" xfId="0" applyFont="1" applyFill="1" applyBorder="1" applyAlignment="1">
      <alignment horizontal="right"/>
    </xf>
    <xf numFmtId="0" fontId="0" fillId="0" borderId="24" xfId="0" applyBorder="1" applyAlignment="1">
      <alignment horizontal="right"/>
    </xf>
    <xf numFmtId="0" fontId="2" fillId="8" borderId="29" xfId="0" applyFont="1" applyFill="1" applyBorder="1" applyAlignment="1">
      <alignment wrapText="1"/>
    </xf>
    <xf numFmtId="0" fontId="16" fillId="8" borderId="30" xfId="0" applyFont="1" applyFill="1" applyBorder="1" applyAlignment="1">
      <alignment wrapText="1"/>
    </xf>
    <xf numFmtId="0" fontId="0" fillId="8" borderId="30" xfId="0" applyFill="1" applyBorder="1" applyAlignment="1">
      <alignment wrapText="1"/>
    </xf>
    <xf numFmtId="0" fontId="0" fillId="8" borderId="31" xfId="0" applyFill="1" applyBorder="1" applyAlignment="1">
      <alignment wrapText="1"/>
    </xf>
    <xf numFmtId="0" fontId="19" fillId="0" borderId="20" xfId="0" applyFont="1"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4" xfId="0" applyBorder="1"/>
    <xf numFmtId="0" fontId="16" fillId="0" borderId="32" xfId="0" applyFont="1" applyBorder="1" applyAlignment="1">
      <alignment horizontal="right"/>
    </xf>
    <xf numFmtId="0" fontId="17" fillId="5" borderId="33" xfId="0" applyFont="1" applyFill="1" applyBorder="1" applyAlignment="1">
      <alignment horizontal="left" wrapText="1"/>
    </xf>
    <xf numFmtId="0" fontId="17" fillId="5" borderId="22" xfId="0" applyFont="1" applyFill="1" applyBorder="1" applyAlignment="1">
      <alignment horizontal="left" wrapText="1"/>
    </xf>
    <xf numFmtId="0" fontId="17" fillId="5" borderId="23" xfId="0" applyFont="1" applyFill="1" applyBorder="1" applyAlignment="1">
      <alignment horizontal="left" wrapText="1"/>
    </xf>
    <xf numFmtId="0" fontId="17" fillId="5" borderId="33" xfId="0" applyFont="1" applyFill="1" applyBorder="1" applyAlignment="1">
      <alignment horizontal="left" vertical="top" wrapText="1"/>
    </xf>
    <xf numFmtId="0" fontId="16" fillId="5" borderId="22" xfId="0" applyFont="1" applyFill="1" applyBorder="1" applyAlignment="1">
      <alignment horizontal="left" vertical="top" wrapText="1"/>
    </xf>
    <xf numFmtId="0" fontId="16" fillId="5" borderId="22" xfId="0" applyFont="1" applyFill="1" applyBorder="1" applyAlignment="1">
      <alignment vertical="top" wrapText="1"/>
    </xf>
    <xf numFmtId="0" fontId="16" fillId="5" borderId="23" xfId="0" applyFont="1" applyFill="1" applyBorder="1" applyAlignment="1">
      <alignment vertical="top" wrapText="1"/>
    </xf>
    <xf numFmtId="0" fontId="2" fillId="5" borderId="12" xfId="0" applyFont="1" applyFill="1" applyBorder="1" applyAlignment="1">
      <alignment vertical="top" wrapText="1"/>
    </xf>
    <xf numFmtId="0" fontId="16" fillId="5" borderId="4" xfId="0" applyFont="1" applyFill="1" applyBorder="1" applyAlignment="1">
      <alignment vertical="top" wrapText="1"/>
    </xf>
    <xf numFmtId="0" fontId="16" fillId="5" borderId="28" xfId="0" applyFont="1" applyFill="1" applyBorder="1" applyAlignment="1">
      <alignment vertical="top" wrapText="1"/>
    </xf>
    <xf numFmtId="0" fontId="2" fillId="5" borderId="26" xfId="0" applyFont="1" applyFill="1" applyBorder="1" applyAlignment="1">
      <alignment vertical="top" wrapText="1"/>
    </xf>
    <xf numFmtId="0" fontId="0" fillId="5" borderId="0" xfId="0" applyFill="1" applyAlignment="1">
      <alignment wrapText="1"/>
    </xf>
    <xf numFmtId="0" fontId="0" fillId="5" borderId="11" xfId="0" applyFill="1" applyBorder="1" applyAlignment="1">
      <alignment wrapText="1"/>
    </xf>
    <xf numFmtId="0" fontId="2" fillId="5" borderId="36" xfId="0" applyFont="1" applyFill="1" applyBorder="1" applyAlignment="1">
      <alignment horizontal="left" vertical="top" wrapText="1"/>
    </xf>
    <xf numFmtId="0" fontId="16" fillId="5" borderId="20" xfId="0" applyFont="1" applyFill="1" applyBorder="1" applyAlignment="1">
      <alignment horizontal="left" vertical="top" wrapText="1"/>
    </xf>
    <xf numFmtId="0" fontId="16" fillId="5" borderId="21" xfId="0" applyFont="1" applyFill="1" applyBorder="1" applyAlignment="1">
      <alignment horizontal="left" vertical="top" wrapText="1"/>
    </xf>
    <xf numFmtId="0" fontId="2" fillId="5" borderId="27" xfId="0" applyFont="1" applyFill="1" applyBorder="1" applyAlignment="1">
      <alignment wrapText="1"/>
    </xf>
    <xf numFmtId="0" fontId="16" fillId="5" borderId="34" xfId="0" applyFont="1" applyFill="1" applyBorder="1" applyAlignment="1">
      <alignment wrapText="1"/>
    </xf>
    <xf numFmtId="0" fontId="16" fillId="5" borderId="35" xfId="0" applyFont="1" applyFill="1" applyBorder="1" applyAlignment="1">
      <alignment wrapText="1"/>
    </xf>
    <xf numFmtId="0" fontId="0" fillId="0" borderId="13" xfId="0" applyBorder="1" applyAlignment="1">
      <alignment wrapText="1"/>
    </xf>
    <xf numFmtId="0" fontId="0" fillId="0" borderId="37" xfId="0" applyBorder="1" applyAlignment="1">
      <alignment wrapText="1"/>
    </xf>
    <xf numFmtId="0" fontId="0" fillId="0" borderId="38" xfId="0" applyBorder="1" applyAlignment="1">
      <alignment wrapText="1"/>
    </xf>
    <xf numFmtId="0" fontId="17" fillId="8" borderId="33" xfId="0" applyFont="1" applyFill="1" applyBorder="1"/>
    <xf numFmtId="0" fontId="16" fillId="8" borderId="22" xfId="0" applyFont="1" applyFill="1" applyBorder="1"/>
    <xf numFmtId="0" fontId="3" fillId="0" borderId="32" xfId="0" applyFont="1" applyBorder="1" applyAlignment="1">
      <alignment vertical="top" wrapText="1"/>
    </xf>
    <xf numFmtId="0" fontId="0" fillId="0" borderId="24" xfId="0" applyBorder="1" applyAlignment="1">
      <alignment vertical="top" wrapText="1"/>
    </xf>
    <xf numFmtId="0" fontId="17" fillId="8" borderId="33" xfId="0" applyFont="1" applyFill="1" applyBorder="1" applyAlignment="1">
      <alignment horizontal="left" vertical="center"/>
    </xf>
    <xf numFmtId="0" fontId="16" fillId="8" borderId="22" xfId="0" applyFont="1" applyFill="1" applyBorder="1" applyAlignment="1">
      <alignment horizontal="left" vertical="center"/>
    </xf>
    <xf numFmtId="0" fontId="0" fillId="8" borderId="22" xfId="0" applyFill="1" applyBorder="1" applyAlignment="1">
      <alignment vertical="center"/>
    </xf>
    <xf numFmtId="0" fontId="0" fillId="0" borderId="0" xfId="0"/>
    <xf numFmtId="0" fontId="15" fillId="0" borderId="0" xfId="0" applyFont="1" applyAlignment="1">
      <alignment horizontal="center"/>
    </xf>
    <xf numFmtId="0" fontId="2" fillId="8" borderId="29" xfId="0" applyFont="1" applyFill="1" applyBorder="1" applyAlignment="1">
      <alignment vertical="top" wrapText="1"/>
    </xf>
    <xf numFmtId="0" fontId="16" fillId="8" borderId="30" xfId="0" applyFont="1" applyFill="1" applyBorder="1" applyAlignment="1">
      <alignment vertical="top" wrapText="1"/>
    </xf>
    <xf numFmtId="0" fontId="0" fillId="8" borderId="30" xfId="0" applyFill="1" applyBorder="1" applyAlignment="1">
      <alignment vertical="top" wrapText="1"/>
    </xf>
    <xf numFmtId="0" fontId="0" fillId="8" borderId="31" xfId="0" applyFill="1" applyBorder="1" applyAlignment="1">
      <alignment vertical="top" wrapText="1"/>
    </xf>
    <xf numFmtId="0" fontId="2" fillId="8" borderId="30" xfId="0" applyFont="1" applyFill="1" applyBorder="1" applyAlignment="1">
      <alignment vertical="top" wrapText="1"/>
    </xf>
    <xf numFmtId="0" fontId="2" fillId="8" borderId="31" xfId="0" applyFont="1" applyFill="1" applyBorder="1" applyAlignment="1">
      <alignment vertical="top" wrapText="1"/>
    </xf>
    <xf numFmtId="0" fontId="2"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xf numFmtId="0" fontId="2" fillId="8" borderId="13" xfId="0" applyFont="1" applyFill="1" applyBorder="1" applyAlignment="1">
      <alignment wrapText="1"/>
    </xf>
    <xf numFmtId="0" fontId="2" fillId="8" borderId="37" xfId="0" applyFont="1" applyFill="1" applyBorder="1" applyAlignment="1">
      <alignment wrapText="1"/>
    </xf>
    <xf numFmtId="0" fontId="2" fillId="8" borderId="38" xfId="0" applyFont="1" applyFill="1" applyBorder="1" applyAlignment="1">
      <alignment wrapText="1"/>
    </xf>
    <xf numFmtId="0" fontId="2" fillId="8" borderId="30" xfId="0" applyFont="1" applyFill="1" applyBorder="1" applyAlignment="1">
      <alignment wrapText="1"/>
    </xf>
    <xf numFmtId="0" fontId="2" fillId="8" borderId="31" xfId="0" applyFont="1" applyFill="1" applyBorder="1" applyAlignment="1">
      <alignment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85725</xdr:rowOff>
    </xdr:from>
    <xdr:to>
      <xdr:col>1</xdr:col>
      <xdr:colOff>1533525</xdr:colOff>
      <xdr:row>4</xdr:row>
      <xdr:rowOff>19050</xdr:rowOff>
    </xdr:to>
    <xdr:pic>
      <xdr:nvPicPr>
        <xdr:cNvPr id="1074" name="Picture 4" descr="UFV_BW_JPG15398.jpg">
          <a:extLst>
            <a:ext uri="{FF2B5EF4-FFF2-40B4-BE49-F238E27FC236}">
              <a16:creationId xmlns:a16="http://schemas.microsoft.com/office/drawing/2014/main" id="{00000000-0008-0000-0100-00003204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5725"/>
          <a:ext cx="191452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workbookViewId="0">
      <selection activeCell="B4" sqref="B4:H4"/>
    </sheetView>
  </sheetViews>
  <sheetFormatPr defaultRowHeight="12.5"/>
  <sheetData>
    <row r="1" spans="1:9" ht="18.5">
      <c r="A1" s="96" t="s">
        <v>32</v>
      </c>
      <c r="C1" s="97"/>
      <c r="D1" s="97"/>
      <c r="E1" s="97"/>
      <c r="F1" s="96" t="s">
        <v>33</v>
      </c>
      <c r="G1" s="98"/>
      <c r="H1" s="99"/>
      <c r="I1" s="97"/>
    </row>
    <row r="2" spans="1:9" ht="18.5">
      <c r="A2" s="96" t="s">
        <v>34</v>
      </c>
      <c r="C2" s="97"/>
      <c r="D2" s="97"/>
      <c r="E2" s="97"/>
      <c r="F2" s="96"/>
      <c r="G2" s="98"/>
      <c r="H2" s="98"/>
      <c r="I2" s="100"/>
    </row>
    <row r="3" spans="1:9" ht="18.5">
      <c r="A3" s="96"/>
      <c r="B3" s="96"/>
      <c r="C3" s="100"/>
      <c r="D3" s="100"/>
      <c r="E3" s="100"/>
      <c r="F3" s="100"/>
      <c r="G3" s="100"/>
      <c r="H3" s="100"/>
      <c r="I3" s="100"/>
    </row>
    <row r="4" spans="1:9" ht="18.5">
      <c r="A4" s="101" t="s">
        <v>35</v>
      </c>
      <c r="B4" s="145" t="s">
        <v>36</v>
      </c>
      <c r="C4" s="145"/>
      <c r="D4" s="145"/>
      <c r="E4" s="145"/>
      <c r="F4" s="145"/>
      <c r="G4" s="145"/>
      <c r="H4" s="145"/>
      <c r="I4" s="100"/>
    </row>
    <row r="5" spans="1:9" ht="14.5">
      <c r="A5" s="102"/>
      <c r="B5" s="103"/>
      <c r="C5" s="97"/>
      <c r="D5" s="97"/>
      <c r="E5" s="97"/>
      <c r="F5" s="97"/>
      <c r="G5" s="97"/>
      <c r="H5" s="97"/>
      <c r="I5" s="97"/>
    </row>
    <row r="6" spans="1:9" ht="14.5">
      <c r="A6" s="104"/>
      <c r="B6" s="105"/>
      <c r="C6" s="106"/>
      <c r="D6" s="106"/>
      <c r="E6" s="106"/>
      <c r="F6" s="106"/>
      <c r="G6" s="106"/>
      <c r="H6" s="106"/>
      <c r="I6" s="106"/>
    </row>
    <row r="7" spans="1:9" ht="14.5">
      <c r="A7" s="104"/>
      <c r="B7" s="105"/>
      <c r="C7" s="106"/>
      <c r="D7" s="106"/>
      <c r="E7" s="106"/>
      <c r="F7" s="106"/>
      <c r="G7" s="106"/>
      <c r="H7" s="106"/>
      <c r="I7" s="106"/>
    </row>
    <row r="8" spans="1:9" ht="14.5">
      <c r="A8" s="104"/>
      <c r="B8" s="105"/>
      <c r="C8" s="106"/>
      <c r="D8" s="106"/>
      <c r="E8" s="106"/>
      <c r="F8" s="106"/>
      <c r="G8" s="106"/>
      <c r="H8" s="106"/>
      <c r="I8" s="106"/>
    </row>
    <row r="9" spans="1:9" ht="14.5">
      <c r="A9" s="104"/>
      <c r="B9" s="105"/>
      <c r="C9" s="106"/>
      <c r="D9" s="106"/>
      <c r="E9" s="106"/>
      <c r="F9" s="106"/>
      <c r="G9" s="106"/>
      <c r="H9" s="106"/>
      <c r="I9" s="106"/>
    </row>
    <row r="10" spans="1:9" ht="14.5">
      <c r="A10" s="104"/>
      <c r="B10" s="105"/>
      <c r="C10" s="106"/>
      <c r="D10" s="106"/>
      <c r="E10" s="106"/>
      <c r="F10" s="106"/>
      <c r="G10" s="106"/>
      <c r="H10" s="106"/>
      <c r="I10" s="106"/>
    </row>
    <row r="11" spans="1:9" ht="14.5">
      <c r="A11" s="104"/>
      <c r="B11" s="105"/>
      <c r="C11" s="106"/>
      <c r="D11" s="106"/>
      <c r="E11" s="106"/>
      <c r="F11" s="106"/>
      <c r="G11" s="106"/>
      <c r="H11" s="106"/>
      <c r="I11" s="106"/>
    </row>
    <row r="12" spans="1:9" ht="14.5">
      <c r="A12" s="104"/>
      <c r="B12" s="105"/>
      <c r="C12" s="106"/>
      <c r="D12" s="106"/>
      <c r="E12" s="106"/>
      <c r="F12" s="106"/>
      <c r="G12" s="106"/>
      <c r="H12" s="106"/>
      <c r="I12" s="106"/>
    </row>
    <row r="13" spans="1:9" ht="14.5">
      <c r="A13" s="104"/>
      <c r="B13" s="105"/>
      <c r="C13" s="106"/>
      <c r="D13" s="106"/>
      <c r="E13" s="106"/>
      <c r="F13" s="106"/>
      <c r="G13" s="106"/>
      <c r="H13" s="106"/>
      <c r="I13" s="106"/>
    </row>
    <row r="14" spans="1:9" ht="14.5">
      <c r="A14" s="104"/>
      <c r="B14" s="105"/>
      <c r="C14" s="106"/>
      <c r="D14" s="106"/>
      <c r="E14" s="106"/>
      <c r="F14" s="106"/>
      <c r="G14" s="106"/>
      <c r="H14" s="106"/>
      <c r="I14" s="106"/>
    </row>
    <row r="15" spans="1:9" ht="14.5">
      <c r="A15" s="104"/>
      <c r="B15" s="105"/>
      <c r="C15" s="106"/>
      <c r="D15" s="106"/>
      <c r="E15" s="106"/>
      <c r="F15" s="106"/>
      <c r="G15" s="106"/>
      <c r="H15" s="106"/>
      <c r="I15" s="106"/>
    </row>
    <row r="16" spans="1:9" ht="14.5">
      <c r="A16" s="104"/>
      <c r="B16" s="105"/>
      <c r="C16" s="106"/>
      <c r="D16" s="106"/>
      <c r="E16" s="106"/>
      <c r="F16" s="106"/>
      <c r="G16" s="106"/>
      <c r="H16" s="106"/>
      <c r="I16" s="106"/>
    </row>
    <row r="17" spans="1:9" ht="14.5">
      <c r="A17" s="104"/>
      <c r="B17" s="105"/>
      <c r="C17" s="106"/>
      <c r="D17" s="106"/>
      <c r="E17" s="106"/>
      <c r="F17" s="106"/>
      <c r="G17" s="106"/>
      <c r="H17" s="106"/>
      <c r="I17" s="106"/>
    </row>
    <row r="18" spans="1:9" ht="14.5">
      <c r="A18" s="104"/>
      <c r="B18" s="105"/>
      <c r="C18" s="106"/>
      <c r="D18" s="106"/>
      <c r="E18" s="106"/>
      <c r="F18" s="106"/>
      <c r="G18" s="106"/>
      <c r="H18" s="106"/>
      <c r="I18" s="106"/>
    </row>
    <row r="19" spans="1:9" ht="14.5">
      <c r="A19" s="104"/>
      <c r="B19" s="105"/>
      <c r="C19" s="106"/>
      <c r="D19" s="106"/>
      <c r="E19" s="106"/>
      <c r="F19" s="106"/>
      <c r="G19" s="106"/>
      <c r="H19" s="106"/>
      <c r="I19" s="106"/>
    </row>
    <row r="20" spans="1:9" ht="14.5">
      <c r="A20" s="104"/>
      <c r="B20" s="105"/>
      <c r="C20" s="106"/>
      <c r="D20" s="106"/>
      <c r="E20" s="106"/>
      <c r="F20" s="106"/>
      <c r="G20" s="106"/>
      <c r="H20" s="106"/>
      <c r="I20" s="106"/>
    </row>
    <row r="21" spans="1:9" ht="14.5">
      <c r="A21" s="104"/>
      <c r="B21" s="105"/>
      <c r="C21" s="106"/>
      <c r="D21" s="106"/>
      <c r="E21" s="106"/>
      <c r="F21" s="106"/>
      <c r="G21" s="106"/>
      <c r="H21" s="106"/>
      <c r="I21" s="106"/>
    </row>
    <row r="22" spans="1:9" ht="14.5">
      <c r="A22" s="104"/>
      <c r="B22" s="105"/>
      <c r="C22" s="106"/>
      <c r="D22" s="106"/>
      <c r="E22" s="106"/>
      <c r="F22" s="106"/>
      <c r="G22" s="106"/>
      <c r="H22" s="106"/>
      <c r="I22" s="106"/>
    </row>
    <row r="23" spans="1:9" ht="14.5">
      <c r="A23" s="104"/>
      <c r="B23" s="105"/>
      <c r="C23" s="106"/>
      <c r="D23" s="106"/>
      <c r="E23" s="106"/>
      <c r="F23" s="106"/>
      <c r="G23" s="106"/>
      <c r="H23" s="106"/>
      <c r="I23" s="106"/>
    </row>
    <row r="24" spans="1:9" ht="14.5">
      <c r="A24" s="104"/>
      <c r="B24" s="105"/>
      <c r="C24" s="106"/>
      <c r="D24" s="106"/>
      <c r="E24" s="106"/>
      <c r="F24" s="106"/>
      <c r="G24" s="106"/>
      <c r="H24" s="106"/>
      <c r="I24" s="106"/>
    </row>
    <row r="25" spans="1:9" ht="14.5">
      <c r="A25" s="104"/>
      <c r="B25" s="105"/>
      <c r="C25" s="106"/>
      <c r="D25" s="106"/>
      <c r="E25" s="106"/>
      <c r="F25" s="106"/>
      <c r="G25" s="106"/>
      <c r="H25" s="106"/>
      <c r="I25" s="106"/>
    </row>
    <row r="26" spans="1:9" ht="14.5">
      <c r="A26" s="104"/>
      <c r="B26" s="105"/>
      <c r="C26" s="106"/>
      <c r="D26" s="106"/>
      <c r="E26" s="106"/>
      <c r="F26" s="106"/>
      <c r="G26" s="106"/>
      <c r="H26" s="106"/>
      <c r="I26" s="106"/>
    </row>
    <row r="27" spans="1:9" ht="14.5">
      <c r="A27" s="104"/>
      <c r="B27" s="105"/>
      <c r="C27" s="106"/>
      <c r="D27" s="106"/>
      <c r="E27" s="106"/>
      <c r="F27" s="106"/>
      <c r="G27" s="106"/>
      <c r="H27" s="106"/>
      <c r="I27" s="106"/>
    </row>
    <row r="28" spans="1:9" ht="14.5">
      <c r="A28" s="104"/>
      <c r="B28" s="105"/>
      <c r="C28" s="106"/>
      <c r="D28" s="106"/>
      <c r="E28" s="106"/>
      <c r="F28" s="106"/>
      <c r="G28" s="106"/>
      <c r="H28" s="106"/>
      <c r="I28" s="106"/>
    </row>
    <row r="29" spans="1:9" ht="14.5">
      <c r="A29" s="104"/>
      <c r="B29" s="105"/>
      <c r="C29" s="106"/>
      <c r="D29" s="106"/>
      <c r="E29" s="106"/>
      <c r="F29" s="106"/>
      <c r="G29" s="106"/>
      <c r="H29" s="106"/>
      <c r="I29" s="106"/>
    </row>
    <row r="30" spans="1:9" ht="14.5">
      <c r="A30" s="104"/>
      <c r="B30" s="105"/>
      <c r="C30" s="106"/>
      <c r="D30" s="106"/>
      <c r="E30" s="106"/>
      <c r="F30" s="106"/>
      <c r="G30" s="106"/>
      <c r="H30" s="106"/>
      <c r="I30" s="106"/>
    </row>
    <row r="31" spans="1:9" ht="14.5">
      <c r="A31" s="104"/>
      <c r="B31" s="105"/>
      <c r="C31" s="106"/>
      <c r="D31" s="106"/>
      <c r="E31" s="106"/>
      <c r="F31" s="106"/>
      <c r="G31" s="106"/>
      <c r="H31" s="106"/>
      <c r="I31" s="106"/>
    </row>
    <row r="32" spans="1:9" ht="14.5">
      <c r="A32" s="104"/>
      <c r="B32" s="105"/>
      <c r="C32" s="106"/>
      <c r="D32" s="106"/>
      <c r="E32" s="106"/>
      <c r="F32" s="106"/>
      <c r="G32" s="106"/>
      <c r="H32" s="106"/>
      <c r="I32" s="106"/>
    </row>
    <row r="33" spans="1:9" ht="14.5">
      <c r="A33" s="104"/>
      <c r="B33" s="105"/>
      <c r="C33" s="106"/>
      <c r="D33" s="106"/>
      <c r="E33" s="106"/>
      <c r="F33" s="106"/>
      <c r="G33" s="106"/>
      <c r="H33" s="106"/>
      <c r="I33" s="106"/>
    </row>
    <row r="34" spans="1:9" ht="14.5">
      <c r="A34" s="104"/>
      <c r="B34" s="105"/>
      <c r="C34" s="106"/>
      <c r="D34" s="106"/>
      <c r="E34" s="106"/>
      <c r="F34" s="106"/>
      <c r="G34" s="106"/>
      <c r="H34" s="106"/>
      <c r="I34" s="106"/>
    </row>
    <row r="35" spans="1:9" ht="14.5">
      <c r="A35" s="104"/>
      <c r="B35" s="105"/>
      <c r="C35" s="106"/>
      <c r="D35" s="106"/>
      <c r="E35" s="106"/>
      <c r="F35" s="106"/>
      <c r="G35" s="106"/>
      <c r="H35" s="106"/>
      <c r="I35" s="106"/>
    </row>
    <row r="36" spans="1:9" ht="14.5">
      <c r="A36" s="104"/>
      <c r="B36" s="105"/>
      <c r="C36" s="106"/>
      <c r="D36" s="106"/>
      <c r="E36" s="106"/>
      <c r="F36" s="106"/>
      <c r="G36" s="106"/>
      <c r="H36" s="106"/>
      <c r="I36" s="106"/>
    </row>
    <row r="37" spans="1:9" ht="14.5">
      <c r="A37" s="104"/>
      <c r="B37" s="105"/>
      <c r="C37" s="106"/>
      <c r="D37" s="106"/>
      <c r="E37" s="106"/>
      <c r="F37" s="106"/>
      <c r="G37" s="106"/>
      <c r="H37" s="106"/>
      <c r="I37" s="106"/>
    </row>
  </sheetData>
  <mergeCells count="1">
    <mergeCell ref="B4:H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10"/>
  <sheetViews>
    <sheetView tabSelected="1" view="pageBreakPreview" zoomScaleNormal="100" zoomScaleSheetLayoutView="100" workbookViewId="0">
      <selection activeCell="C43" sqref="C43"/>
    </sheetView>
  </sheetViews>
  <sheetFormatPr defaultRowHeight="12.5"/>
  <cols>
    <col min="1" max="1" width="10.26953125" customWidth="1"/>
    <col min="2" max="2" width="27" customWidth="1"/>
    <col min="3" max="3" width="10.81640625" bestFit="1" customWidth="1"/>
    <col min="4" max="4" width="10.81640625" customWidth="1"/>
    <col min="5" max="5" width="10.7265625" customWidth="1"/>
    <col min="6" max="6" width="7.453125" customWidth="1"/>
    <col min="7" max="7" width="10.1796875" bestFit="1" customWidth="1"/>
    <col min="8" max="8" width="9.453125" bestFit="1" customWidth="1"/>
    <col min="9" max="9" width="11.1796875" customWidth="1"/>
    <col min="10" max="10" width="9.26953125" bestFit="1" customWidth="1"/>
  </cols>
  <sheetData>
    <row r="1" spans="1:11">
      <c r="A1" s="186"/>
      <c r="B1" s="186"/>
    </row>
    <row r="2" spans="1:11">
      <c r="A2" s="186"/>
      <c r="B2" s="186"/>
    </row>
    <row r="3" spans="1:11">
      <c r="A3" s="186"/>
      <c r="B3" s="186"/>
    </row>
    <row r="4" spans="1:11" ht="13">
      <c r="A4" s="186"/>
      <c r="B4" s="186"/>
      <c r="C4" s="36"/>
      <c r="D4" s="36"/>
      <c r="E4" s="10"/>
      <c r="F4" s="11"/>
      <c r="I4" s="2"/>
      <c r="J4" s="2"/>
    </row>
    <row r="5" spans="1:11" ht="18">
      <c r="A5" s="187" t="s">
        <v>29</v>
      </c>
      <c r="B5" s="187"/>
      <c r="C5" s="187"/>
      <c r="D5" s="187"/>
      <c r="E5" s="187"/>
      <c r="F5" s="187"/>
      <c r="G5" s="187"/>
      <c r="I5" s="2"/>
      <c r="J5" s="2"/>
    </row>
    <row r="6" spans="1:11" ht="12.75" customHeight="1">
      <c r="A6" s="194" t="s">
        <v>28</v>
      </c>
      <c r="B6" s="195"/>
      <c r="C6" s="11"/>
      <c r="D6" s="11"/>
      <c r="E6" s="10"/>
      <c r="F6" s="11"/>
      <c r="I6" s="2"/>
      <c r="J6" s="2"/>
    </row>
    <row r="7" spans="1:11" ht="13">
      <c r="A7" s="195"/>
      <c r="B7" s="195"/>
      <c r="C7" s="12"/>
      <c r="D7" s="12"/>
      <c r="E7" s="13"/>
      <c r="F7" s="14"/>
      <c r="G7" s="79"/>
      <c r="I7" s="2"/>
      <c r="J7" s="2"/>
    </row>
    <row r="8" spans="1:11" ht="13">
      <c r="A8" s="195"/>
      <c r="B8" s="195"/>
      <c r="C8" s="15"/>
      <c r="D8" s="15"/>
      <c r="E8" s="16"/>
      <c r="F8" s="14"/>
      <c r="G8" s="79"/>
      <c r="I8" s="2"/>
      <c r="J8" s="2"/>
    </row>
    <row r="9" spans="1:11" ht="13">
      <c r="A9" s="196"/>
      <c r="B9" s="196"/>
      <c r="C9" s="17"/>
      <c r="D9" s="17"/>
      <c r="E9" s="13"/>
      <c r="F9" s="14"/>
      <c r="G9" s="79"/>
      <c r="I9" s="2"/>
      <c r="J9" s="2"/>
    </row>
    <row r="10" spans="1:11" ht="13">
      <c r="A10" s="80" t="s">
        <v>17</v>
      </c>
      <c r="B10" s="57"/>
      <c r="C10" s="58" t="s">
        <v>16</v>
      </c>
      <c r="D10" s="60"/>
      <c r="E10" s="57"/>
      <c r="F10" s="60"/>
      <c r="G10" s="61"/>
      <c r="I10" s="2"/>
      <c r="J10" s="2"/>
    </row>
    <row r="11" spans="1:11" ht="13">
      <c r="A11" s="80" t="s">
        <v>55</v>
      </c>
      <c r="B11" s="61"/>
      <c r="C11" s="58" t="s">
        <v>22</v>
      </c>
      <c r="D11" s="59"/>
      <c r="E11" s="62">
        <f ca="1">TODAY()</f>
        <v>45132</v>
      </c>
      <c r="F11" s="60"/>
      <c r="G11" s="61"/>
      <c r="I11" s="2"/>
      <c r="J11" s="2"/>
    </row>
    <row r="12" spans="1:11" ht="13">
      <c r="A12" s="10"/>
      <c r="B12" s="10"/>
      <c r="C12" s="10"/>
      <c r="D12" s="10"/>
      <c r="E12" s="10"/>
      <c r="F12" s="11"/>
      <c r="I12" s="2"/>
      <c r="J12" s="2"/>
    </row>
    <row r="13" spans="1:11" ht="13.5" thickBot="1">
      <c r="A13" s="81" t="s">
        <v>42</v>
      </c>
      <c r="B13" s="82"/>
      <c r="C13" s="83"/>
      <c r="D13" s="83"/>
      <c r="E13" s="84"/>
      <c r="F13" s="83"/>
      <c r="G13" s="85"/>
      <c r="I13" s="2"/>
      <c r="J13" s="2"/>
    </row>
    <row r="14" spans="1:11" ht="27" thickTop="1" thickBot="1">
      <c r="A14" s="92" t="s">
        <v>30</v>
      </c>
      <c r="B14" s="93" t="s">
        <v>19</v>
      </c>
      <c r="C14" s="94" t="s">
        <v>20</v>
      </c>
      <c r="D14" s="94" t="s">
        <v>21</v>
      </c>
      <c r="E14" s="93" t="s">
        <v>0</v>
      </c>
      <c r="F14" s="93" t="s">
        <v>1</v>
      </c>
      <c r="G14" s="95" t="s">
        <v>2</v>
      </c>
      <c r="H14" s="1"/>
      <c r="I14" s="3" t="s">
        <v>3</v>
      </c>
      <c r="J14" s="3"/>
    </row>
    <row r="15" spans="1:11" s="5" customFormat="1" ht="15" thickTop="1" thickBot="1">
      <c r="A15" s="183" t="s">
        <v>46</v>
      </c>
      <c r="B15" s="184"/>
      <c r="C15" s="185"/>
      <c r="D15" s="185"/>
      <c r="E15" s="125"/>
      <c r="F15" s="125"/>
      <c r="G15" s="126"/>
      <c r="H15" s="1"/>
      <c r="I15" s="3"/>
      <c r="J15" s="3"/>
    </row>
    <row r="16" spans="1:11" ht="27" customHeight="1" thickTop="1">
      <c r="A16" s="188" t="s">
        <v>45</v>
      </c>
      <c r="B16" s="189"/>
      <c r="C16" s="189"/>
      <c r="D16" s="190"/>
      <c r="E16" s="190"/>
      <c r="F16" s="190"/>
      <c r="G16" s="191"/>
      <c r="H16" s="65"/>
      <c r="I16" s="2"/>
      <c r="J16" s="2"/>
      <c r="K16" s="1"/>
    </row>
    <row r="17" spans="1:11">
      <c r="A17" s="139"/>
      <c r="B17" s="140"/>
      <c r="C17" s="140"/>
      <c r="D17" s="141"/>
      <c r="E17" s="140"/>
      <c r="F17" s="46" t="s">
        <v>18</v>
      </c>
      <c r="G17" s="55">
        <v>0</v>
      </c>
      <c r="H17" s="4">
        <v>3</v>
      </c>
      <c r="I17" s="2">
        <f>VLOOKUP(F17,$J$81:$K$94,2,FALSE)</f>
        <v>0</v>
      </c>
      <c r="J17" s="2">
        <f>+I17*G17</f>
        <v>0</v>
      </c>
      <c r="K17" s="1"/>
    </row>
    <row r="18" spans="1:11">
      <c r="A18" s="139"/>
      <c r="B18" s="140"/>
      <c r="C18" s="140"/>
      <c r="D18" s="141"/>
      <c r="E18" s="140"/>
      <c r="F18" s="46" t="s">
        <v>18</v>
      </c>
      <c r="G18" s="55">
        <v>0</v>
      </c>
      <c r="H18" s="4">
        <v>3</v>
      </c>
      <c r="I18" s="2">
        <f>VLOOKUP(F18,$J$81:$K$94,2,FALSE)</f>
        <v>0</v>
      </c>
      <c r="J18" s="2">
        <f>+I18*G18</f>
        <v>0</v>
      </c>
    </row>
    <row r="19" spans="1:11">
      <c r="A19" s="39"/>
      <c r="B19" s="107"/>
      <c r="C19" s="41"/>
      <c r="D19" s="41"/>
      <c r="E19" s="47"/>
      <c r="F19" s="43" t="s">
        <v>18</v>
      </c>
      <c r="G19" s="44">
        <v>0</v>
      </c>
      <c r="H19" s="37">
        <v>3</v>
      </c>
      <c r="I19" s="2">
        <f>VLOOKUP(F19,$J$81:$K$94,2,FALSE)</f>
        <v>0</v>
      </c>
      <c r="J19" s="2">
        <f>+I19*G19</f>
        <v>0</v>
      </c>
    </row>
    <row r="20" spans="1:11">
      <c r="A20" s="39"/>
      <c r="B20" s="107"/>
      <c r="C20" s="41"/>
      <c r="D20" s="41"/>
      <c r="E20" s="47"/>
      <c r="F20" s="43" t="s">
        <v>18</v>
      </c>
      <c r="G20" s="44">
        <v>0</v>
      </c>
      <c r="H20" s="37">
        <v>3</v>
      </c>
      <c r="I20" s="2">
        <f>VLOOKUP(F20,$J$81:$K$94,2,FALSE)</f>
        <v>0</v>
      </c>
      <c r="J20" s="2">
        <f>+I20*G20</f>
        <v>0</v>
      </c>
    </row>
    <row r="21" spans="1:11" ht="13" thickBot="1">
      <c r="A21" s="156" t="s">
        <v>24</v>
      </c>
      <c r="B21" s="147"/>
      <c r="C21" s="147"/>
      <c r="D21" s="147"/>
      <c r="E21" s="147"/>
      <c r="F21" s="67">
        <f>+SUM(G17:G20)</f>
        <v>0</v>
      </c>
      <c r="G21" s="68"/>
      <c r="H21" s="87"/>
      <c r="I21" s="2"/>
      <c r="J21" s="2"/>
    </row>
    <row r="22" spans="1:11" ht="25.5" customHeight="1" thickTop="1">
      <c r="A22" s="188" t="s">
        <v>53</v>
      </c>
      <c r="B22" s="192"/>
      <c r="C22" s="192"/>
      <c r="D22" s="192"/>
      <c r="E22" s="192"/>
      <c r="F22" s="192"/>
      <c r="G22" s="193"/>
      <c r="H22" s="65"/>
      <c r="I22" s="2"/>
      <c r="J22" s="2"/>
    </row>
    <row r="23" spans="1:11">
      <c r="A23" s="131"/>
      <c r="B23" s="132"/>
      <c r="C23" s="133"/>
      <c r="D23" s="133"/>
      <c r="E23" s="134"/>
      <c r="F23" s="46" t="s">
        <v>18</v>
      </c>
      <c r="G23" s="55">
        <v>0</v>
      </c>
      <c r="H23" s="38">
        <v>3</v>
      </c>
      <c r="I23" s="2">
        <f t="shared" ref="I23:I33" si="0">VLOOKUP(F23,$J$81:$K$94,2,FALSE)</f>
        <v>0</v>
      </c>
      <c r="J23" s="2">
        <f t="shared" ref="J23:J33" si="1">+I23*G23</f>
        <v>0</v>
      </c>
    </row>
    <row r="24" spans="1:11">
      <c r="A24" s="39"/>
      <c r="B24" s="40"/>
      <c r="C24" s="41"/>
      <c r="D24" s="41"/>
      <c r="E24" s="47"/>
      <c r="F24" s="46" t="s">
        <v>18</v>
      </c>
      <c r="G24" s="55">
        <v>0</v>
      </c>
      <c r="H24" s="4">
        <v>3</v>
      </c>
      <c r="I24" s="2">
        <f t="shared" si="0"/>
        <v>0</v>
      </c>
      <c r="J24" s="2">
        <f t="shared" si="1"/>
        <v>0</v>
      </c>
    </row>
    <row r="25" spans="1:11">
      <c r="A25" s="39"/>
      <c r="B25" s="40"/>
      <c r="C25" s="41"/>
      <c r="D25" s="41"/>
      <c r="E25" s="47"/>
      <c r="F25" s="46" t="s">
        <v>18</v>
      </c>
      <c r="G25" s="55">
        <v>0</v>
      </c>
      <c r="H25" s="4">
        <v>3</v>
      </c>
      <c r="I25" s="2">
        <f t="shared" si="0"/>
        <v>0</v>
      </c>
      <c r="J25" s="2">
        <f t="shared" si="1"/>
        <v>0</v>
      </c>
    </row>
    <row r="26" spans="1:11">
      <c r="A26" s="48"/>
      <c r="B26" s="49"/>
      <c r="C26" s="50"/>
      <c r="D26" s="50"/>
      <c r="E26" s="51"/>
      <c r="F26" s="46" t="s">
        <v>18</v>
      </c>
      <c r="G26" s="55">
        <v>0</v>
      </c>
      <c r="H26" s="4">
        <v>3</v>
      </c>
      <c r="I26" s="2">
        <f t="shared" si="0"/>
        <v>0</v>
      </c>
      <c r="J26" s="2">
        <f t="shared" si="1"/>
        <v>0</v>
      </c>
    </row>
    <row r="27" spans="1:11">
      <c r="A27" s="39"/>
      <c r="B27" s="40"/>
      <c r="C27" s="41"/>
      <c r="D27" s="41"/>
      <c r="E27" s="47"/>
      <c r="F27" s="46" t="s">
        <v>18</v>
      </c>
      <c r="G27" s="55">
        <v>0</v>
      </c>
      <c r="H27" s="38">
        <v>3</v>
      </c>
      <c r="I27" s="2">
        <f t="shared" si="0"/>
        <v>0</v>
      </c>
      <c r="J27" s="2">
        <f t="shared" si="1"/>
        <v>0</v>
      </c>
    </row>
    <row r="28" spans="1:11">
      <c r="A28" s="39"/>
      <c r="B28" s="40"/>
      <c r="C28" s="41"/>
      <c r="D28" s="41"/>
      <c r="E28" s="47"/>
      <c r="F28" s="129" t="s">
        <v>18</v>
      </c>
      <c r="G28" s="44">
        <v>0</v>
      </c>
      <c r="H28" s="4">
        <v>3</v>
      </c>
      <c r="I28" s="2">
        <f t="shared" si="0"/>
        <v>0</v>
      </c>
      <c r="J28" s="2">
        <f t="shared" si="1"/>
        <v>0</v>
      </c>
    </row>
    <row r="29" spans="1:11">
      <c r="A29" s="48"/>
      <c r="B29" s="49"/>
      <c r="C29" s="50"/>
      <c r="D29" s="50"/>
      <c r="E29" s="51"/>
      <c r="F29" s="52" t="s">
        <v>18</v>
      </c>
      <c r="G29" s="44">
        <v>0</v>
      </c>
      <c r="H29" s="4">
        <v>3</v>
      </c>
      <c r="I29" s="2">
        <f t="shared" si="0"/>
        <v>0</v>
      </c>
      <c r="J29" s="2">
        <f t="shared" si="1"/>
        <v>0</v>
      </c>
    </row>
    <row r="30" spans="1:11">
      <c r="A30" s="39"/>
      <c r="B30" s="40"/>
      <c r="C30" s="41"/>
      <c r="D30" s="41"/>
      <c r="E30" s="47"/>
      <c r="F30" s="43" t="s">
        <v>18</v>
      </c>
      <c r="G30" s="44">
        <v>0</v>
      </c>
      <c r="H30" s="4">
        <v>3</v>
      </c>
      <c r="I30" s="2">
        <f t="shared" si="0"/>
        <v>0</v>
      </c>
      <c r="J30" s="2">
        <f t="shared" si="1"/>
        <v>0</v>
      </c>
    </row>
    <row r="31" spans="1:11">
      <c r="A31" s="53"/>
      <c r="B31" s="47"/>
      <c r="C31" s="41"/>
      <c r="D31" s="41"/>
      <c r="E31" s="42"/>
      <c r="F31" s="43" t="s">
        <v>18</v>
      </c>
      <c r="G31" s="44">
        <v>0</v>
      </c>
      <c r="H31" s="4">
        <v>3</v>
      </c>
      <c r="I31" s="2">
        <f t="shared" si="0"/>
        <v>0</v>
      </c>
      <c r="J31" s="2">
        <f t="shared" si="1"/>
        <v>0</v>
      </c>
    </row>
    <row r="32" spans="1:11">
      <c r="A32" s="53"/>
      <c r="B32" s="47"/>
      <c r="C32" s="41"/>
      <c r="D32" s="41"/>
      <c r="E32" s="47"/>
      <c r="F32" s="43" t="s">
        <v>18</v>
      </c>
      <c r="G32" s="44">
        <v>0</v>
      </c>
      <c r="H32" s="4">
        <v>3</v>
      </c>
      <c r="I32" s="2">
        <f t="shared" si="0"/>
        <v>0</v>
      </c>
      <c r="J32" s="2">
        <f t="shared" si="1"/>
        <v>0</v>
      </c>
    </row>
    <row r="33" spans="1:11">
      <c r="A33" s="53"/>
      <c r="B33" s="47"/>
      <c r="C33" s="41"/>
      <c r="D33" s="41"/>
      <c r="E33" s="47"/>
      <c r="F33" s="43" t="s">
        <v>18</v>
      </c>
      <c r="G33" s="44">
        <f t="shared" ref="G33" si="2">IF(F33&lt;&gt;":",H33,0)</f>
        <v>0</v>
      </c>
      <c r="H33" s="4">
        <v>3</v>
      </c>
      <c r="I33" s="2">
        <f t="shared" si="0"/>
        <v>0</v>
      </c>
      <c r="J33" s="2">
        <f t="shared" si="1"/>
        <v>0</v>
      </c>
    </row>
    <row r="34" spans="1:11" ht="13.5" customHeight="1" thickBot="1">
      <c r="A34" s="181"/>
      <c r="B34" s="182"/>
      <c r="C34" s="182"/>
      <c r="D34" s="182"/>
      <c r="E34" s="67" t="s">
        <v>23</v>
      </c>
      <c r="F34" s="67">
        <f>+SUM(G23:G33)</f>
        <v>0</v>
      </c>
      <c r="G34" s="73"/>
      <c r="I34" s="2">
        <f>+SUM(G17:G33)</f>
        <v>0</v>
      </c>
      <c r="K34" s="2">
        <f>+SUM(I17:I33)</f>
        <v>0</v>
      </c>
    </row>
    <row r="35" spans="1:11" ht="15" thickTop="1" thickBot="1">
      <c r="A35" s="179" t="s">
        <v>47</v>
      </c>
      <c r="B35" s="180"/>
      <c r="C35" s="180"/>
      <c r="D35" s="180"/>
      <c r="E35" s="180"/>
      <c r="F35" s="127"/>
      <c r="G35" s="128"/>
    </row>
    <row r="36" spans="1:11" ht="27.75" customHeight="1" thickTop="1">
      <c r="A36" s="148" t="s">
        <v>51</v>
      </c>
      <c r="B36" s="200"/>
      <c r="C36" s="200"/>
      <c r="D36" s="200"/>
      <c r="E36" s="200"/>
      <c r="F36" s="200"/>
      <c r="G36" s="201"/>
    </row>
    <row r="37" spans="1:11" ht="13.5" customHeight="1">
      <c r="A37" s="48"/>
      <c r="B37" s="49"/>
      <c r="C37" s="49"/>
      <c r="D37" s="123"/>
      <c r="E37" s="123"/>
      <c r="F37" s="50" t="s">
        <v>18</v>
      </c>
      <c r="G37" s="124">
        <v>0</v>
      </c>
      <c r="H37" s="66">
        <v>3</v>
      </c>
      <c r="I37" s="2">
        <f>VLOOKUP(F37,$J$81:$K$94,2,FALSE)</f>
        <v>0</v>
      </c>
      <c r="J37" s="2">
        <f t="shared" ref="J37" si="3">+I37*G37</f>
        <v>0</v>
      </c>
    </row>
    <row r="38" spans="1:11" ht="13.5" customHeight="1">
      <c r="A38" s="39"/>
      <c r="B38" s="40"/>
      <c r="C38" s="40"/>
      <c r="D38" s="88"/>
      <c r="E38" s="88"/>
      <c r="F38" s="41" t="s">
        <v>18</v>
      </c>
      <c r="G38" s="130">
        <v>0</v>
      </c>
      <c r="H38" s="66">
        <v>3</v>
      </c>
      <c r="I38" s="2">
        <f>VLOOKUP(F38,$J$81:$K$94,2,FALSE)</f>
        <v>0</v>
      </c>
      <c r="J38" s="2">
        <f t="shared" ref="J38" si="4">+I38*G38</f>
        <v>0</v>
      </c>
    </row>
    <row r="39" spans="1:11" ht="15" customHeight="1">
      <c r="A39" s="197" t="s">
        <v>52</v>
      </c>
      <c r="B39" s="198"/>
      <c r="C39" s="198"/>
      <c r="D39" s="198"/>
      <c r="E39" s="198"/>
      <c r="F39" s="198"/>
      <c r="G39" s="199"/>
    </row>
    <row r="40" spans="1:11" ht="13.5" customHeight="1">
      <c r="A40" s="48"/>
      <c r="B40" s="49"/>
      <c r="C40" s="49"/>
      <c r="D40" s="123"/>
      <c r="E40" s="123"/>
      <c r="F40" s="50" t="s">
        <v>18</v>
      </c>
      <c r="G40" s="124">
        <v>0</v>
      </c>
      <c r="H40" s="66">
        <v>3</v>
      </c>
      <c r="I40" s="2">
        <f t="shared" ref="I40:I45" si="5">VLOOKUP(F40,$J$81:$K$94,2,FALSE)</f>
        <v>0</v>
      </c>
      <c r="J40" s="2">
        <f t="shared" ref="J40:J45" si="6">+I40*G40</f>
        <v>0</v>
      </c>
    </row>
    <row r="41" spans="1:11" ht="12" customHeight="1">
      <c r="A41" s="48"/>
      <c r="B41" s="108"/>
      <c r="C41" s="108"/>
      <c r="D41" s="109"/>
      <c r="E41" s="108"/>
      <c r="F41" s="56" t="s">
        <v>18</v>
      </c>
      <c r="G41" s="44">
        <v>0</v>
      </c>
      <c r="H41" s="66">
        <v>3</v>
      </c>
      <c r="I41" s="2">
        <f t="shared" si="5"/>
        <v>0</v>
      </c>
      <c r="J41" s="2">
        <f t="shared" si="6"/>
        <v>0</v>
      </c>
      <c r="K41" s="2"/>
    </row>
    <row r="42" spans="1:11">
      <c r="A42" s="48"/>
      <c r="B42" s="40"/>
      <c r="C42" s="40"/>
      <c r="D42" s="89"/>
      <c r="E42" s="40"/>
      <c r="F42" s="41" t="s">
        <v>18</v>
      </c>
      <c r="G42" s="44">
        <v>0</v>
      </c>
      <c r="H42" s="66">
        <v>3</v>
      </c>
      <c r="I42" s="2">
        <f t="shared" si="5"/>
        <v>0</v>
      </c>
      <c r="J42" s="2">
        <f t="shared" si="6"/>
        <v>0</v>
      </c>
    </row>
    <row r="43" spans="1:11">
      <c r="A43" s="39"/>
      <c r="B43" s="40"/>
      <c r="C43" s="40"/>
      <c r="D43" s="40"/>
      <c r="E43" s="88"/>
      <c r="F43" s="41" t="s">
        <v>18</v>
      </c>
      <c r="G43" s="122">
        <v>0</v>
      </c>
      <c r="H43" s="66">
        <v>3</v>
      </c>
      <c r="I43" s="2">
        <f t="shared" si="5"/>
        <v>0</v>
      </c>
      <c r="J43" s="2">
        <f t="shared" si="6"/>
        <v>0</v>
      </c>
    </row>
    <row r="44" spans="1:11">
      <c r="A44" s="39"/>
      <c r="B44" s="40"/>
      <c r="C44" s="40"/>
      <c r="D44" s="40"/>
      <c r="E44" s="88"/>
      <c r="F44" s="41" t="s">
        <v>18</v>
      </c>
      <c r="G44" s="122">
        <v>0</v>
      </c>
      <c r="H44" s="66">
        <v>3</v>
      </c>
      <c r="I44" s="2">
        <f t="shared" si="5"/>
        <v>0</v>
      </c>
      <c r="J44" s="2">
        <f t="shared" si="6"/>
        <v>0</v>
      </c>
    </row>
    <row r="45" spans="1:11">
      <c r="A45" s="39"/>
      <c r="B45" s="40"/>
      <c r="C45" s="40"/>
      <c r="D45" s="40"/>
      <c r="E45" s="88"/>
      <c r="F45" s="41" t="s">
        <v>18</v>
      </c>
      <c r="G45" s="122">
        <v>0</v>
      </c>
      <c r="H45" s="66">
        <v>3</v>
      </c>
      <c r="I45" s="2">
        <f t="shared" si="5"/>
        <v>0</v>
      </c>
      <c r="J45" s="2">
        <f t="shared" si="6"/>
        <v>0</v>
      </c>
      <c r="K45" s="2"/>
    </row>
    <row r="46" spans="1:11" ht="12.75" customHeight="1" thickBot="1">
      <c r="A46" s="156" t="s">
        <v>26</v>
      </c>
      <c r="B46" s="147"/>
      <c r="C46" s="147"/>
      <c r="D46" s="147"/>
      <c r="E46" s="147"/>
      <c r="F46" s="69">
        <f>+SUM(G37:G45)</f>
        <v>0</v>
      </c>
      <c r="G46" s="68"/>
      <c r="I46" s="2">
        <f>+SUM(G37:G45)</f>
        <v>0</v>
      </c>
      <c r="K46" s="2"/>
    </row>
    <row r="47" spans="1:11" ht="25.5" customHeight="1" thickTop="1">
      <c r="A47" s="148" t="s">
        <v>56</v>
      </c>
      <c r="B47" s="149"/>
      <c r="C47" s="149"/>
      <c r="D47" s="150"/>
      <c r="E47" s="150"/>
      <c r="F47" s="150"/>
      <c r="G47" s="151"/>
    </row>
    <row r="48" spans="1:11">
      <c r="A48" s="39"/>
      <c r="B48" s="40"/>
      <c r="C48" s="41"/>
      <c r="D48" s="41"/>
      <c r="E48" s="42"/>
      <c r="F48" s="43" t="s">
        <v>18</v>
      </c>
      <c r="G48" s="44">
        <v>0</v>
      </c>
      <c r="H48" s="66">
        <v>3</v>
      </c>
      <c r="I48" s="2">
        <f t="shared" ref="I48:I55" si="7">VLOOKUP(F48,$J$81:$K$94,2,FALSE)</f>
        <v>0</v>
      </c>
      <c r="J48" s="2">
        <f t="shared" ref="J48:J55" si="8">+I48*G48</f>
        <v>0</v>
      </c>
    </row>
    <row r="49" spans="1:11">
      <c r="A49" s="45"/>
      <c r="B49" s="54"/>
      <c r="C49" s="46"/>
      <c r="D49" s="46"/>
      <c r="E49" s="42"/>
      <c r="F49" s="43" t="s">
        <v>18</v>
      </c>
      <c r="G49" s="44">
        <v>0</v>
      </c>
      <c r="H49" s="4">
        <v>3</v>
      </c>
      <c r="I49" s="2">
        <f t="shared" si="7"/>
        <v>0</v>
      </c>
      <c r="J49" s="2">
        <f t="shared" si="8"/>
        <v>0</v>
      </c>
    </row>
    <row r="50" spans="1:11">
      <c r="A50" s="39"/>
      <c r="B50" s="40"/>
      <c r="C50" s="41"/>
      <c r="D50" s="41"/>
      <c r="E50" s="42"/>
      <c r="F50" s="43" t="s">
        <v>18</v>
      </c>
      <c r="G50" s="44">
        <f t="shared" ref="G50:G51" si="9">IF(F50&lt;&gt;":",H50,0)</f>
        <v>0</v>
      </c>
      <c r="H50" s="66">
        <v>3</v>
      </c>
      <c r="I50" s="2">
        <f t="shared" si="7"/>
        <v>0</v>
      </c>
      <c r="J50" s="2">
        <f t="shared" si="8"/>
        <v>0</v>
      </c>
    </row>
    <row r="51" spans="1:11">
      <c r="A51" s="45"/>
      <c r="B51" s="54"/>
      <c r="C51" s="46"/>
      <c r="D51" s="46"/>
      <c r="E51" s="42"/>
      <c r="F51" s="43" t="s">
        <v>18</v>
      </c>
      <c r="G51" s="44">
        <f t="shared" si="9"/>
        <v>0</v>
      </c>
      <c r="H51" s="4">
        <v>3</v>
      </c>
      <c r="I51" s="2">
        <f t="shared" si="7"/>
        <v>0</v>
      </c>
      <c r="J51" s="2">
        <f t="shared" si="8"/>
        <v>0</v>
      </c>
    </row>
    <row r="52" spans="1:11">
      <c r="A52" s="39"/>
      <c r="B52" s="40"/>
      <c r="C52" s="41"/>
      <c r="D52" s="41"/>
      <c r="E52" s="42"/>
      <c r="F52" s="43" t="s">
        <v>18</v>
      </c>
      <c r="G52" s="44">
        <f t="shared" ref="G52:G53" si="10">IF(F52&lt;&gt;":",H52,0)</f>
        <v>0</v>
      </c>
      <c r="H52" s="66">
        <v>3</v>
      </c>
      <c r="I52" s="2">
        <f t="shared" si="7"/>
        <v>0</v>
      </c>
      <c r="J52" s="2">
        <f t="shared" si="8"/>
        <v>0</v>
      </c>
    </row>
    <row r="53" spans="1:11">
      <c r="A53" s="45"/>
      <c r="B53" s="54"/>
      <c r="C53" s="46"/>
      <c r="D53" s="46"/>
      <c r="E53" s="42"/>
      <c r="F53" s="43" t="s">
        <v>18</v>
      </c>
      <c r="G53" s="44">
        <f t="shared" si="10"/>
        <v>0</v>
      </c>
      <c r="H53" s="4">
        <v>3</v>
      </c>
      <c r="I53" s="2">
        <f t="shared" si="7"/>
        <v>0</v>
      </c>
      <c r="J53" s="2">
        <f t="shared" si="8"/>
        <v>0</v>
      </c>
    </row>
    <row r="54" spans="1:11">
      <c r="A54" s="39"/>
      <c r="B54" s="40"/>
      <c r="C54" s="41"/>
      <c r="D54" s="41"/>
      <c r="E54" s="42"/>
      <c r="F54" s="43" t="s">
        <v>18</v>
      </c>
      <c r="G54" s="44">
        <f t="shared" ref="G54:G55" si="11">IF(F54&lt;&gt;":",H54,0)</f>
        <v>0</v>
      </c>
      <c r="H54" s="66">
        <v>3</v>
      </c>
      <c r="I54" s="2">
        <f t="shared" si="7"/>
        <v>0</v>
      </c>
      <c r="J54" s="2">
        <f t="shared" si="8"/>
        <v>0</v>
      </c>
    </row>
    <row r="55" spans="1:11">
      <c r="A55" s="45"/>
      <c r="B55" s="54"/>
      <c r="C55" s="46"/>
      <c r="D55" s="46"/>
      <c r="E55" s="42"/>
      <c r="F55" s="43" t="s">
        <v>18</v>
      </c>
      <c r="G55" s="44">
        <f t="shared" si="11"/>
        <v>0</v>
      </c>
      <c r="H55" s="4">
        <v>3</v>
      </c>
      <c r="I55" s="2">
        <f t="shared" si="7"/>
        <v>0</v>
      </c>
      <c r="J55" s="2">
        <f t="shared" si="8"/>
        <v>0</v>
      </c>
    </row>
    <row r="56" spans="1:11" ht="13" thickBot="1">
      <c r="A56" s="146" t="s">
        <v>25</v>
      </c>
      <c r="B56" s="147"/>
      <c r="C56" s="147"/>
      <c r="D56" s="147"/>
      <c r="E56" s="147"/>
      <c r="F56" s="69">
        <f>+SUM(G48:G56)</f>
        <v>0</v>
      </c>
      <c r="G56" s="68"/>
      <c r="I56" s="2">
        <f>+SUM(G54:G55)</f>
        <v>0</v>
      </c>
      <c r="K56" s="2">
        <f>+SUM(J37:J55)</f>
        <v>0</v>
      </c>
    </row>
    <row r="57" spans="1:11" ht="15" customHeight="1" thickTop="1" thickBot="1">
      <c r="A57" s="157" t="s">
        <v>49</v>
      </c>
      <c r="B57" s="158"/>
      <c r="C57" s="158"/>
      <c r="D57" s="158"/>
      <c r="E57" s="158"/>
      <c r="F57" s="158"/>
      <c r="G57" s="159"/>
    </row>
    <row r="58" spans="1:11" ht="13" thickTop="1">
      <c r="A58" s="170" t="s">
        <v>50</v>
      </c>
      <c r="B58" s="171"/>
      <c r="C58" s="171"/>
      <c r="D58" s="171"/>
      <c r="E58" s="171"/>
      <c r="F58" s="171"/>
      <c r="G58" s="172"/>
    </row>
    <row r="59" spans="1:11">
      <c r="A59" s="142"/>
      <c r="B59" s="107"/>
      <c r="C59" s="143"/>
      <c r="D59" s="143"/>
      <c r="E59" s="107"/>
      <c r="F59" s="64" t="s">
        <v>18</v>
      </c>
      <c r="G59" s="63">
        <v>0</v>
      </c>
      <c r="H59" s="66">
        <v>3</v>
      </c>
      <c r="I59" s="2">
        <f>VLOOKUP(F59,$J$81:$K$94,2,FALSE)</f>
        <v>0</v>
      </c>
      <c r="J59" s="2">
        <f>+I59*G59</f>
        <v>0</v>
      </c>
    </row>
    <row r="60" spans="1:11" ht="12" customHeight="1">
      <c r="A60" s="173" t="s">
        <v>54</v>
      </c>
      <c r="B60" s="174"/>
      <c r="C60" s="174"/>
      <c r="D60" s="174"/>
      <c r="E60" s="174"/>
      <c r="F60" s="174"/>
      <c r="G60" s="175"/>
    </row>
    <row r="61" spans="1:11">
      <c r="A61" s="176"/>
      <c r="B61" s="177"/>
      <c r="C61" s="177"/>
      <c r="D61" s="177"/>
      <c r="E61" s="177"/>
      <c r="F61" s="177"/>
      <c r="G61" s="178"/>
    </row>
    <row r="62" spans="1:11">
      <c r="A62" s="135"/>
      <c r="B62" s="76"/>
      <c r="C62" s="76"/>
      <c r="D62" s="41"/>
      <c r="E62" s="76"/>
      <c r="F62" s="46" t="s">
        <v>18</v>
      </c>
      <c r="G62" s="55">
        <v>0</v>
      </c>
      <c r="H62" s="66">
        <v>3</v>
      </c>
      <c r="I62" s="2">
        <f>VLOOKUP(F62,$J$81:$K$94,2,FALSE)</f>
        <v>0</v>
      </c>
      <c r="J62" s="2">
        <f>+I62*G62</f>
        <v>0</v>
      </c>
    </row>
    <row r="63" spans="1:11">
      <c r="A63" s="136"/>
      <c r="B63" s="137"/>
      <c r="C63" s="138"/>
      <c r="D63" s="46"/>
      <c r="E63" s="137"/>
      <c r="F63" s="46" t="s">
        <v>18</v>
      </c>
      <c r="G63" s="55">
        <v>0</v>
      </c>
      <c r="H63" s="66">
        <v>3</v>
      </c>
      <c r="I63" s="2">
        <f>VLOOKUP(F63,$J$81:$K$94,2,FALSE)</f>
        <v>0</v>
      </c>
      <c r="J63" s="2">
        <f>+I63*G63</f>
        <v>0</v>
      </c>
    </row>
    <row r="64" spans="1:11">
      <c r="A64" s="167" t="s">
        <v>48</v>
      </c>
      <c r="B64" s="168"/>
      <c r="C64" s="168"/>
      <c r="D64" s="168"/>
      <c r="E64" s="168"/>
      <c r="F64" s="168"/>
      <c r="G64" s="169"/>
      <c r="H64" s="86"/>
      <c r="I64" s="2"/>
      <c r="J64" s="2"/>
    </row>
    <row r="65" spans="1:44">
      <c r="A65" s="144"/>
      <c r="B65" s="107"/>
      <c r="C65" s="143"/>
      <c r="D65" s="143"/>
      <c r="E65" s="107"/>
      <c r="F65" s="46" t="s">
        <v>18</v>
      </c>
      <c r="G65" s="55">
        <v>0</v>
      </c>
      <c r="H65" s="66">
        <v>3</v>
      </c>
      <c r="I65" s="2">
        <f>VLOOKUP(F65,$J$81:$K$94,2,FALSE)</f>
        <v>0</v>
      </c>
      <c r="J65" s="2">
        <f>+I65*G65</f>
        <v>0</v>
      </c>
    </row>
    <row r="66" spans="1:44" ht="13" thickBot="1">
      <c r="A66" s="146" t="s">
        <v>26</v>
      </c>
      <c r="B66" s="155"/>
      <c r="C66" s="155"/>
      <c r="D66" s="155"/>
      <c r="E66" s="155"/>
      <c r="F66" s="70">
        <f>+SUM(G59:G65)</f>
        <v>0</v>
      </c>
      <c r="G66" s="71"/>
      <c r="K66" s="2">
        <f>+SUM(K46+K41)</f>
        <v>0</v>
      </c>
      <c r="L66" s="61" t="s">
        <v>38</v>
      </c>
    </row>
    <row r="67" spans="1:44" ht="13.5" thickTop="1" thickBot="1">
      <c r="A67" s="160" t="s">
        <v>57</v>
      </c>
      <c r="B67" s="161"/>
      <c r="C67" s="162"/>
      <c r="D67" s="162"/>
      <c r="E67" s="162"/>
      <c r="F67" s="162"/>
      <c r="G67" s="163"/>
      <c r="H67" s="5"/>
      <c r="I67" s="2"/>
      <c r="J67" s="2"/>
    </row>
    <row r="68" spans="1:44" ht="13" thickTop="1">
      <c r="A68" s="164" t="s">
        <v>31</v>
      </c>
      <c r="B68" s="165"/>
      <c r="C68" s="165"/>
      <c r="D68" s="165"/>
      <c r="E68" s="165"/>
      <c r="F68" s="165"/>
      <c r="G68" s="166"/>
    </row>
    <row r="69" spans="1:44">
      <c r="A69" s="75"/>
      <c r="B69" s="90"/>
      <c r="C69" s="76"/>
      <c r="D69" s="41"/>
      <c r="E69" s="91"/>
      <c r="F69" s="46" t="s">
        <v>18</v>
      </c>
      <c r="G69" s="55">
        <v>0</v>
      </c>
      <c r="H69" s="4">
        <v>3</v>
      </c>
      <c r="I69" s="2">
        <f>VLOOKUP(F69,$J$81:$K$94,2,FALSE)</f>
        <v>0</v>
      </c>
      <c r="J69" s="2">
        <f t="shared" ref="J69:J72" si="12">+I69*G69</f>
        <v>0</v>
      </c>
    </row>
    <row r="70" spans="1:44">
      <c r="A70" s="75"/>
      <c r="B70" s="90"/>
      <c r="C70" s="76"/>
      <c r="D70" s="41"/>
      <c r="E70" s="74"/>
      <c r="F70" s="46" t="s">
        <v>18</v>
      </c>
      <c r="G70" s="55">
        <v>0</v>
      </c>
      <c r="H70" s="38">
        <v>3</v>
      </c>
      <c r="I70" s="2">
        <f>VLOOKUP(F70,$J$81:$K$94,2,FALSE)</f>
        <v>0</v>
      </c>
      <c r="J70" s="2">
        <f t="shared" si="12"/>
        <v>0</v>
      </c>
    </row>
    <row r="71" spans="1:44">
      <c r="A71" s="75"/>
      <c r="B71" s="90"/>
      <c r="C71" s="76"/>
      <c r="D71" s="41"/>
      <c r="E71" s="74"/>
      <c r="F71" s="46" t="s">
        <v>18</v>
      </c>
      <c r="G71" s="55">
        <v>0</v>
      </c>
      <c r="H71" s="4">
        <v>3</v>
      </c>
      <c r="I71" s="2">
        <f>VLOOKUP(F71,$J$81:$K$94,2,FALSE)</f>
        <v>0</v>
      </c>
      <c r="J71" s="2">
        <f t="shared" si="12"/>
        <v>0</v>
      </c>
    </row>
    <row r="72" spans="1:44">
      <c r="A72" s="75"/>
      <c r="B72" s="90"/>
      <c r="C72" s="76"/>
      <c r="D72" s="41"/>
      <c r="E72" s="74"/>
      <c r="F72" s="46" t="s">
        <v>18</v>
      </c>
      <c r="G72" s="55">
        <v>0</v>
      </c>
      <c r="H72" s="38">
        <v>3</v>
      </c>
      <c r="I72" s="2">
        <f>VLOOKUP(F72,$J$81:$K$94,2,FALSE)</f>
        <v>0</v>
      </c>
      <c r="J72" s="2">
        <f t="shared" si="12"/>
        <v>0</v>
      </c>
    </row>
    <row r="73" spans="1:44" ht="13" thickBot="1">
      <c r="A73" s="156" t="s">
        <v>23</v>
      </c>
      <c r="B73" s="147"/>
      <c r="C73" s="147"/>
      <c r="D73" s="147"/>
      <c r="E73" s="147"/>
      <c r="F73" s="72">
        <f>+SUM(G69:G72)</f>
        <v>0</v>
      </c>
      <c r="G73" s="73"/>
      <c r="I73" s="2"/>
      <c r="J73" s="2"/>
    </row>
    <row r="74" spans="1:44" ht="13.5" thickTop="1">
      <c r="A74" s="113"/>
      <c r="B74" s="121"/>
      <c r="C74" s="110"/>
      <c r="D74" s="111" t="s">
        <v>41</v>
      </c>
      <c r="E74" s="110" t="e">
        <f>K66/K74</f>
        <v>#DIV/0!</v>
      </c>
      <c r="F74" s="110"/>
      <c r="G74" s="112"/>
      <c r="K74" s="2">
        <f>+SUM(I56+I46)</f>
        <v>0</v>
      </c>
      <c r="L74" s="61" t="s">
        <v>39</v>
      </c>
    </row>
    <row r="75" spans="1:44" ht="13">
      <c r="A75" s="113"/>
      <c r="B75" s="121" t="s">
        <v>37</v>
      </c>
      <c r="C75" s="110"/>
      <c r="D75" s="114"/>
      <c r="E75" s="110"/>
      <c r="F75" s="110"/>
      <c r="G75" s="112"/>
      <c r="I75" s="2"/>
      <c r="J75" s="2"/>
    </row>
    <row r="76" spans="1:44" s="7" customFormat="1" ht="13.5" thickBot="1">
      <c r="A76" s="115" t="s">
        <v>4</v>
      </c>
      <c r="B76" s="116" t="e">
        <f>$J$79</f>
        <v>#DIV/0!</v>
      </c>
      <c r="C76" s="117" t="s">
        <v>27</v>
      </c>
      <c r="D76" s="118"/>
      <c r="E76" s="119"/>
      <c r="F76" s="118">
        <f>SUM(F73+F66+F56+F46+F34+F21)</f>
        <v>0</v>
      </c>
      <c r="G76" s="120">
        <f>SUM(G75+F76)</f>
        <v>0</v>
      </c>
      <c r="H76"/>
      <c r="I76"/>
      <c r="J76"/>
      <c r="K76"/>
      <c r="L76"/>
      <c r="M76"/>
      <c r="N76"/>
      <c r="O76"/>
      <c r="P76"/>
      <c r="Q76"/>
      <c r="R76"/>
      <c r="S76"/>
      <c r="T76"/>
      <c r="U76"/>
      <c r="V76"/>
      <c r="W76"/>
      <c r="X76"/>
      <c r="Y76"/>
      <c r="Z76"/>
      <c r="AA76"/>
      <c r="AB76"/>
      <c r="AC76"/>
      <c r="AD76"/>
      <c r="AE76"/>
      <c r="AF76"/>
      <c r="AG76"/>
      <c r="AH76"/>
      <c r="AI76"/>
      <c r="AJ76"/>
      <c r="AK76"/>
      <c r="AL76"/>
      <c r="AM76"/>
      <c r="AN76"/>
      <c r="AO76"/>
      <c r="AP76"/>
      <c r="AQ76"/>
      <c r="AR76"/>
    </row>
    <row r="77" spans="1:44" ht="13" thickTop="1">
      <c r="A77" s="152" t="s">
        <v>40</v>
      </c>
      <c r="B77" s="153"/>
      <c r="C77" s="153"/>
      <c r="D77" s="153"/>
      <c r="E77" s="153"/>
      <c r="F77" s="153"/>
      <c r="G77" s="153"/>
      <c r="H77" s="5"/>
      <c r="I77" s="2"/>
      <c r="J77" s="2"/>
    </row>
    <row r="78" spans="1:44">
      <c r="A78" s="154"/>
      <c r="B78" s="154"/>
      <c r="C78" s="154"/>
      <c r="D78" s="154"/>
      <c r="E78" s="154"/>
      <c r="F78" s="154"/>
      <c r="G78" s="154"/>
      <c r="H78" s="5"/>
      <c r="I78" s="2"/>
      <c r="J78" s="2">
        <f>+SUM(J17:J72)</f>
        <v>0</v>
      </c>
    </row>
    <row r="79" spans="1:44">
      <c r="A79" s="154"/>
      <c r="B79" s="154"/>
      <c r="C79" s="154"/>
      <c r="D79" s="154"/>
      <c r="E79" s="154"/>
      <c r="F79" s="154"/>
      <c r="G79" s="154"/>
      <c r="H79" s="5"/>
      <c r="I79" s="2"/>
      <c r="J79" s="2" t="e">
        <f>+J78/F76</f>
        <v>#DIV/0!</v>
      </c>
    </row>
    <row r="80" spans="1:44">
      <c r="A80" s="154"/>
      <c r="B80" s="154"/>
      <c r="C80" s="154"/>
      <c r="D80" s="154"/>
      <c r="E80" s="154"/>
      <c r="F80" s="154"/>
      <c r="G80" s="154"/>
      <c r="H80" s="5"/>
      <c r="I80" s="2"/>
      <c r="J80" s="2"/>
    </row>
    <row r="81" spans="1:11">
      <c r="A81" s="77"/>
      <c r="B81" s="77"/>
      <c r="C81" s="77"/>
      <c r="D81" s="77"/>
      <c r="E81" s="77"/>
      <c r="F81" s="77"/>
      <c r="G81" s="77"/>
      <c r="H81" s="5"/>
      <c r="I81" s="2"/>
      <c r="J81" t="s">
        <v>5</v>
      </c>
      <c r="K81">
        <v>4.33</v>
      </c>
    </row>
    <row r="82" spans="1:11">
      <c r="A82" s="78"/>
      <c r="B82" s="78"/>
      <c r="C82" s="78"/>
      <c r="D82" s="78"/>
      <c r="E82" s="78"/>
      <c r="F82" s="78"/>
      <c r="G82" s="78"/>
      <c r="H82" s="5"/>
      <c r="I82" s="2"/>
      <c r="J82" s="2" t="s">
        <v>6</v>
      </c>
      <c r="K82">
        <v>4</v>
      </c>
    </row>
    <row r="83" spans="1:11">
      <c r="A83" s="78"/>
      <c r="B83" s="78"/>
      <c r="C83" s="78"/>
      <c r="D83" s="78"/>
      <c r="E83" s="78"/>
      <c r="F83" s="78"/>
      <c r="G83" s="78"/>
      <c r="H83" s="5"/>
      <c r="I83" s="2"/>
      <c r="J83" s="2" t="s">
        <v>7</v>
      </c>
      <c r="K83">
        <v>3.67</v>
      </c>
    </row>
    <row r="84" spans="1:11">
      <c r="A84" s="78"/>
      <c r="B84" s="78"/>
      <c r="C84" s="78"/>
      <c r="D84" s="78"/>
      <c r="E84" s="78"/>
      <c r="F84" s="78"/>
      <c r="G84" s="78"/>
      <c r="H84" s="5"/>
      <c r="I84" s="2"/>
      <c r="J84" s="2" t="s">
        <v>8</v>
      </c>
      <c r="K84">
        <v>1</v>
      </c>
    </row>
    <row r="85" spans="1:11">
      <c r="A85" s="5"/>
      <c r="B85" s="5"/>
      <c r="C85" s="29"/>
      <c r="D85" s="29"/>
      <c r="E85" s="5"/>
      <c r="F85" s="29"/>
      <c r="G85" s="5"/>
      <c r="H85" s="5"/>
      <c r="I85" s="2"/>
      <c r="J85" s="2" t="s">
        <v>9</v>
      </c>
      <c r="K85">
        <v>3.33</v>
      </c>
    </row>
    <row r="86" spans="1:11" ht="13.5">
      <c r="A86" s="5"/>
      <c r="B86" s="20"/>
      <c r="C86" s="31"/>
      <c r="D86" s="31"/>
      <c r="E86" s="20"/>
      <c r="F86" s="21"/>
      <c r="G86" s="20"/>
      <c r="H86" s="5"/>
      <c r="I86" s="2"/>
      <c r="J86" s="2" t="s">
        <v>10</v>
      </c>
      <c r="K86">
        <v>3</v>
      </c>
    </row>
    <row r="87" spans="1:11" ht="13">
      <c r="A87" s="20"/>
      <c r="B87" s="20"/>
      <c r="C87" s="21"/>
      <c r="D87" s="21"/>
      <c r="E87" s="20"/>
      <c r="F87" s="21"/>
      <c r="G87" s="32"/>
      <c r="H87" s="5"/>
      <c r="I87" s="2"/>
      <c r="J87" s="2" t="s">
        <v>11</v>
      </c>
      <c r="K87">
        <v>2.67</v>
      </c>
    </row>
    <row r="88" spans="1:11" ht="13" hidden="1">
      <c r="A88" s="20"/>
      <c r="B88" s="20"/>
      <c r="C88" s="21"/>
      <c r="D88" s="21"/>
      <c r="E88" s="20"/>
      <c r="F88" s="21"/>
      <c r="G88" s="20"/>
      <c r="H88" s="5"/>
      <c r="I88" s="2"/>
      <c r="J88" s="2" t="s">
        <v>12</v>
      </c>
      <c r="K88">
        <v>2.33</v>
      </c>
    </row>
    <row r="89" spans="1:11" ht="13">
      <c r="A89" s="20"/>
      <c r="B89" s="19"/>
      <c r="C89" s="21"/>
      <c r="D89" s="21"/>
      <c r="E89" s="20"/>
      <c r="F89" s="21"/>
      <c r="G89" s="20"/>
      <c r="H89" s="5"/>
      <c r="I89" s="2"/>
      <c r="J89" s="2" t="s">
        <v>13</v>
      </c>
      <c r="K89">
        <v>2</v>
      </c>
    </row>
    <row r="90" spans="1:11" ht="13">
      <c r="A90" s="20"/>
      <c r="B90" s="20"/>
      <c r="C90" s="21"/>
      <c r="D90" s="21"/>
      <c r="E90" s="20"/>
      <c r="F90" s="21"/>
      <c r="G90" s="20"/>
      <c r="H90" s="5"/>
      <c r="I90" s="2"/>
      <c r="J90" s="2" t="s">
        <v>14</v>
      </c>
      <c r="K90">
        <v>1.67</v>
      </c>
    </row>
    <row r="91" spans="1:11" ht="13">
      <c r="A91" s="20"/>
      <c r="B91" s="20"/>
      <c r="C91" s="21"/>
      <c r="D91" s="21"/>
      <c r="E91" s="20"/>
      <c r="F91" s="21"/>
      <c r="G91" s="20"/>
      <c r="H91" s="5"/>
      <c r="I91" s="2"/>
      <c r="J91" s="2" t="s">
        <v>15</v>
      </c>
      <c r="K91">
        <v>0</v>
      </c>
    </row>
    <row r="92" spans="1:11" ht="13">
      <c r="A92" s="20"/>
      <c r="B92" s="20"/>
      <c r="C92" s="21"/>
      <c r="D92" s="21"/>
      <c r="E92" s="20"/>
      <c r="F92" s="21"/>
      <c r="G92" s="20"/>
      <c r="H92" s="5"/>
      <c r="I92" s="2"/>
      <c r="J92" s="2" t="s">
        <v>43</v>
      </c>
      <c r="K92">
        <v>1</v>
      </c>
    </row>
    <row r="93" spans="1:11" ht="13">
      <c r="A93" s="20"/>
      <c r="B93" s="20"/>
      <c r="C93" s="21"/>
      <c r="D93" s="21"/>
      <c r="E93" s="20"/>
      <c r="F93" s="21"/>
      <c r="G93" s="20"/>
      <c r="H93" s="5"/>
      <c r="I93" s="2"/>
      <c r="J93" s="2" t="s">
        <v>44</v>
      </c>
      <c r="K93">
        <v>0</v>
      </c>
    </row>
    <row r="94" spans="1:11" ht="13">
      <c r="A94" s="20"/>
      <c r="B94" s="20"/>
      <c r="C94" s="21"/>
      <c r="D94" s="21"/>
      <c r="E94" s="20"/>
      <c r="F94" s="21"/>
      <c r="G94" s="20"/>
      <c r="H94" s="5"/>
      <c r="I94" s="6"/>
      <c r="J94" s="2" t="s">
        <v>18</v>
      </c>
      <c r="K94">
        <v>0</v>
      </c>
    </row>
    <row r="95" spans="1:11" ht="13">
      <c r="A95" s="20"/>
      <c r="B95" s="20"/>
      <c r="C95" s="21"/>
      <c r="D95" s="21"/>
      <c r="E95" s="20"/>
      <c r="F95" s="21"/>
      <c r="G95" s="20"/>
      <c r="H95" s="5"/>
      <c r="I95" s="2"/>
    </row>
    <row r="96" spans="1:11" ht="13">
      <c r="A96" s="20"/>
      <c r="B96" s="20"/>
      <c r="C96" s="21"/>
      <c r="D96" s="21"/>
      <c r="E96" s="20"/>
      <c r="F96" s="21"/>
      <c r="G96" s="20"/>
      <c r="H96" s="5"/>
    </row>
    <row r="97" spans="1:10" ht="13">
      <c r="A97" s="20"/>
      <c r="B97" s="20"/>
      <c r="C97" s="21"/>
      <c r="D97" s="21"/>
      <c r="E97" s="20"/>
      <c r="F97" s="21"/>
      <c r="G97" s="20"/>
      <c r="H97" s="5"/>
      <c r="I97" s="2"/>
    </row>
    <row r="98" spans="1:10" ht="13">
      <c r="A98" s="20"/>
      <c r="B98" s="20"/>
      <c r="C98" s="21"/>
      <c r="D98" s="21"/>
      <c r="E98" s="20"/>
      <c r="F98" s="21"/>
      <c r="G98" s="20"/>
      <c r="H98" s="5"/>
      <c r="I98" s="2"/>
    </row>
    <row r="99" spans="1:10" ht="13">
      <c r="A99" s="20"/>
      <c r="B99" s="20"/>
      <c r="C99" s="21"/>
      <c r="D99" s="21"/>
      <c r="E99" s="20"/>
      <c r="F99" s="21"/>
      <c r="G99" s="20"/>
      <c r="H99" s="5"/>
      <c r="I99" s="2"/>
    </row>
    <row r="100" spans="1:10" ht="13">
      <c r="A100" s="30"/>
      <c r="B100" s="20"/>
      <c r="C100" s="21"/>
      <c r="D100" s="21"/>
      <c r="E100" s="20"/>
      <c r="F100" s="21"/>
      <c r="G100" s="20"/>
      <c r="H100" s="5"/>
      <c r="I100" s="2"/>
    </row>
    <row r="101" spans="1:10">
      <c r="A101" s="22"/>
      <c r="B101" s="22"/>
      <c r="C101" s="23"/>
      <c r="D101" s="23"/>
      <c r="E101" s="22"/>
      <c r="F101" s="24"/>
      <c r="G101" s="25"/>
      <c r="H101" s="5"/>
      <c r="I101" s="2"/>
    </row>
    <row r="102" spans="1:10">
      <c r="A102" s="22"/>
      <c r="B102" s="25"/>
      <c r="C102" s="24"/>
      <c r="D102" s="24"/>
      <c r="E102" s="25"/>
      <c r="F102" s="24"/>
      <c r="G102" s="25"/>
      <c r="H102" s="5"/>
      <c r="I102" s="2"/>
    </row>
    <row r="103" spans="1:10" s="8" customFormat="1" ht="13">
      <c r="A103" s="20"/>
      <c r="B103" s="20"/>
      <c r="C103" s="21"/>
      <c r="D103" s="21"/>
      <c r="E103" s="20"/>
      <c r="F103" s="21"/>
      <c r="G103" s="20"/>
      <c r="H103" s="5"/>
      <c r="I103" s="2"/>
      <c r="J103"/>
    </row>
    <row r="104" spans="1:10" ht="13.5">
      <c r="A104" s="27"/>
      <c r="B104" s="26"/>
      <c r="C104" s="28"/>
      <c r="D104" s="28"/>
      <c r="E104" s="28"/>
      <c r="F104" s="28"/>
      <c r="G104" s="31"/>
      <c r="H104" s="5"/>
      <c r="I104" s="2"/>
    </row>
    <row r="105" spans="1:10" ht="13">
      <c r="A105" s="20"/>
      <c r="B105" s="20"/>
      <c r="C105" s="21"/>
      <c r="D105" s="21"/>
      <c r="E105" s="20"/>
      <c r="F105" s="21"/>
      <c r="G105" s="20"/>
      <c r="H105" s="33"/>
      <c r="I105" s="2"/>
    </row>
    <row r="106" spans="1:10" ht="13">
      <c r="A106" s="5"/>
      <c r="B106" s="5"/>
      <c r="C106" s="20"/>
      <c r="D106" s="20"/>
      <c r="E106" s="35"/>
      <c r="F106" s="29"/>
      <c r="G106" s="5"/>
      <c r="H106" s="33"/>
      <c r="I106" s="2"/>
    </row>
    <row r="107" spans="1:10" ht="13">
      <c r="C107" s="18"/>
      <c r="D107" s="18"/>
      <c r="H107" s="5"/>
      <c r="I107" s="2"/>
    </row>
    <row r="108" spans="1:10" ht="13">
      <c r="H108" s="34"/>
      <c r="I108" s="9"/>
      <c r="J108" s="9"/>
    </row>
    <row r="109" spans="1:10">
      <c r="H109" s="5"/>
      <c r="I109" s="2"/>
      <c r="J109" s="2"/>
    </row>
    <row r="110" spans="1:10">
      <c r="H110" s="5"/>
      <c r="I110" s="2"/>
      <c r="J110" s="2"/>
    </row>
  </sheetData>
  <sheetProtection selectLockedCells="1"/>
  <mergeCells count="23">
    <mergeCell ref="A35:E35"/>
    <mergeCell ref="A34:D34"/>
    <mergeCell ref="A15:D15"/>
    <mergeCell ref="A46:E46"/>
    <mergeCell ref="A1:B4"/>
    <mergeCell ref="A5:G5"/>
    <mergeCell ref="A21:E21"/>
    <mergeCell ref="A16:G16"/>
    <mergeCell ref="A22:G22"/>
    <mergeCell ref="A6:B9"/>
    <mergeCell ref="A39:G39"/>
    <mergeCell ref="A36:G36"/>
    <mergeCell ref="A56:E56"/>
    <mergeCell ref="A47:G47"/>
    <mergeCell ref="A77:G80"/>
    <mergeCell ref="A66:E66"/>
    <mergeCell ref="A73:E73"/>
    <mergeCell ref="A57:G57"/>
    <mergeCell ref="A67:G67"/>
    <mergeCell ref="A68:G68"/>
    <mergeCell ref="A64:G64"/>
    <mergeCell ref="A58:G58"/>
    <mergeCell ref="A60:G61"/>
  </mergeCells>
  <phoneticPr fontId="0" type="noConversion"/>
  <printOptions horizontalCentered="1"/>
  <pageMargins left="0.23622047244094491" right="0.23622047244094491" top="0.74803149606299213" bottom="0.74803149606299213" header="0.31496062992125984" footer="0.31496062992125984"/>
  <pageSetup fitToHeight="2" orientation="portrait" r:id="rId1"/>
  <headerFooter alignWithMargins="0"/>
  <rowBreaks count="1" manualBreakCount="1">
    <brk id="4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BFAGD</vt:lpstr>
      <vt:lpstr>BFAGD!Print_Area</vt:lpstr>
    </vt:vector>
  </TitlesOfParts>
  <Company>University College of the Fraser Valley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Gould</dc:creator>
  <cp:lastModifiedBy>Paula Funk</cp:lastModifiedBy>
  <cp:lastPrinted>2020-02-03T20:59:07Z</cp:lastPrinted>
  <dcterms:created xsi:type="dcterms:W3CDTF">2001-07-16T22:28:16Z</dcterms:created>
  <dcterms:modified xsi:type="dcterms:W3CDTF">2023-07-25T16:11:36Z</dcterms:modified>
</cp:coreProperties>
</file>