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F:\Advising\Program Plan Templates\"/>
    </mc:Choice>
  </mc:AlternateContent>
  <xr:revisionPtr revIDLastSave="0" documentId="8_{BB8E1B04-8364-463B-815E-19D2715FBE52}" xr6:coauthVersionLast="47" xr6:coauthVersionMax="47" xr10:uidLastSave="{00000000-0000-0000-0000-000000000000}"/>
  <bookViews>
    <workbookView xWindow="4930" yWindow="310" windowWidth="14030" windowHeight="9130" activeTab="1" xr2:uid="{00000000-000D-0000-FFFF-FFFF00000000}"/>
  </bookViews>
  <sheets>
    <sheet name="Notes" sheetId="2" r:id="rId1"/>
    <sheet name="BFAVA" sheetId="1" r:id="rId2"/>
  </sheets>
  <definedNames>
    <definedName name="_xlnm.Print_Area" localSheetId="1">BFAVA!$A$1:$G$99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1" l="1"/>
  <c r="G79" i="1"/>
  <c r="G80" i="1"/>
  <c r="J79" i="1" l="1"/>
  <c r="G72" i="1"/>
  <c r="G71" i="1"/>
  <c r="F76" i="1" s="1"/>
  <c r="G59" i="1"/>
  <c r="G58" i="1"/>
  <c r="G57" i="1"/>
  <c r="G56" i="1"/>
  <c r="G55" i="1"/>
  <c r="G50" i="1"/>
  <c r="G49" i="1"/>
  <c r="G47" i="1"/>
  <c r="G46" i="1"/>
  <c r="G44" i="1"/>
  <c r="G35" i="1"/>
  <c r="G31" i="1"/>
  <c r="G22" i="1"/>
  <c r="I87" i="1" l="1"/>
  <c r="J87" i="1" s="1"/>
  <c r="I67" i="1"/>
  <c r="J67" i="1" s="1"/>
  <c r="I68" i="1"/>
  <c r="J68" i="1" s="1"/>
  <c r="I71" i="1"/>
  <c r="J71" i="1" s="1"/>
  <c r="I72" i="1"/>
  <c r="J72" i="1" s="1"/>
  <c r="I75" i="1"/>
  <c r="J75" i="1" s="1"/>
  <c r="I80" i="1"/>
  <c r="J80" i="1" s="1"/>
  <c r="I84" i="1"/>
  <c r="J84" i="1" s="1"/>
  <c r="I85" i="1"/>
  <c r="J85" i="1" s="1"/>
  <c r="I86" i="1"/>
  <c r="J86" i="1" s="1"/>
  <c r="I88" i="1"/>
  <c r="J88" i="1" s="1"/>
  <c r="I89" i="1"/>
  <c r="J89" i="1" s="1"/>
  <c r="I26" i="1"/>
  <c r="J26" i="1" s="1"/>
  <c r="I17" i="1"/>
  <c r="J17" i="1" s="1"/>
  <c r="I19" i="1"/>
  <c r="J19" i="1" s="1"/>
  <c r="I22" i="1"/>
  <c r="J22" i="1" s="1"/>
  <c r="I27" i="1"/>
  <c r="J27" i="1" s="1"/>
  <c r="I28" i="1"/>
  <c r="J28" i="1" s="1"/>
  <c r="I29" i="1"/>
  <c r="J29" i="1" s="1"/>
  <c r="I30" i="1"/>
  <c r="J30" i="1" s="1"/>
  <c r="I31" i="1"/>
  <c r="J31" i="1" s="1"/>
  <c r="I33" i="1"/>
  <c r="J33" i="1" s="1"/>
  <c r="I34" i="1"/>
  <c r="J34" i="1" s="1"/>
  <c r="I35" i="1"/>
  <c r="J35" i="1" s="1"/>
  <c r="I37" i="1"/>
  <c r="G37" i="1"/>
  <c r="I38" i="1"/>
  <c r="G38" i="1"/>
  <c r="I39" i="1"/>
  <c r="G39" i="1"/>
  <c r="I49" i="1"/>
  <c r="J49" i="1" s="1"/>
  <c r="I43" i="1"/>
  <c r="J43" i="1" s="1"/>
  <c r="I44" i="1"/>
  <c r="J44" i="1" s="1"/>
  <c r="I46" i="1"/>
  <c r="J46" i="1" s="1"/>
  <c r="I47" i="1"/>
  <c r="J47" i="1" s="1"/>
  <c r="I50" i="1"/>
  <c r="I55" i="1"/>
  <c r="J55" i="1" s="1"/>
  <c r="I56" i="1"/>
  <c r="J56" i="1" s="1"/>
  <c r="I57" i="1"/>
  <c r="J57" i="1" s="1"/>
  <c r="K60" i="1"/>
  <c r="I58" i="1"/>
  <c r="I59" i="1"/>
  <c r="J59" i="1" s="1"/>
  <c r="F91" i="1"/>
  <c r="I90" i="1"/>
  <c r="J90" i="1" s="1"/>
  <c r="E11" i="1"/>
  <c r="F23" i="1"/>
  <c r="J39" i="1" l="1"/>
  <c r="J37" i="1"/>
  <c r="J38" i="1"/>
  <c r="K40" i="1"/>
  <c r="K41" i="1"/>
  <c r="F60" i="1"/>
  <c r="F40" i="1"/>
  <c r="K52" i="1"/>
  <c r="I93" i="1" s="1"/>
  <c r="F52" i="1"/>
  <c r="J50" i="1"/>
  <c r="K53" i="1" s="1"/>
  <c r="J58" i="1"/>
  <c r="K61" i="1" s="1"/>
  <c r="I60" i="1"/>
  <c r="J91" i="1"/>
  <c r="J40" i="1"/>
  <c r="I40" i="1"/>
  <c r="I52" i="1"/>
  <c r="J60" i="1" l="1"/>
  <c r="F95" i="1"/>
  <c r="G95" i="1" s="1"/>
  <c r="C92" i="1"/>
  <c r="J52" i="1"/>
  <c r="K93" i="1"/>
  <c r="E93" i="1" s="1"/>
  <c r="K92" i="1" l="1"/>
  <c r="C93" i="1" s="1"/>
  <c r="J97" i="1"/>
  <c r="J98" i="1" s="1"/>
  <c r="B95" i="1" s="1"/>
</calcChain>
</file>

<file path=xl/sharedStrings.xml><?xml version="1.0" encoding="utf-8"?>
<sst xmlns="http://schemas.openxmlformats.org/spreadsheetml/2006/main" count="122" uniqueCount="72">
  <si>
    <t>Year</t>
  </si>
  <si>
    <t>Grade</t>
  </si>
  <si>
    <t xml:space="preserve"> Credit</t>
  </si>
  <si>
    <t>Points</t>
  </si>
  <si>
    <t>CGPA</t>
  </si>
  <si>
    <t>A+</t>
  </si>
  <si>
    <t>A</t>
  </si>
  <si>
    <t>A-</t>
  </si>
  <si>
    <t>P</t>
  </si>
  <si>
    <t>B+</t>
  </si>
  <si>
    <t>B</t>
  </si>
  <si>
    <t>B-</t>
  </si>
  <si>
    <t>C+</t>
  </si>
  <si>
    <t>C</t>
  </si>
  <si>
    <t>C-</t>
  </si>
  <si>
    <t>NC</t>
  </si>
  <si>
    <t>Student #</t>
  </si>
  <si>
    <t>Name</t>
  </si>
  <si>
    <t>:</t>
  </si>
  <si>
    <t>Course Title</t>
  </si>
  <si>
    <t>Alternate Course</t>
  </si>
  <si>
    <t>Offering Institution</t>
  </si>
  <si>
    <t>Breadth Requirements:</t>
  </si>
  <si>
    <t>Revised</t>
  </si>
  <si>
    <t xml:space="preserve">Sub-total: </t>
  </si>
  <si>
    <t xml:space="preserve">Sub-total:  </t>
  </si>
  <si>
    <t xml:space="preserve">Sub-total:   </t>
  </si>
  <si>
    <t>Sub-total:</t>
  </si>
  <si>
    <t xml:space="preserve">AH/VA GPA </t>
  </si>
  <si>
    <t xml:space="preserve">Total Credits </t>
  </si>
  <si>
    <t xml:space="preserve">This program plan is unofficial.  It is the students's responsibility to ensure all program requirements are met. </t>
  </si>
  <si>
    <t xml:space="preserve">BACHELOR of FINE ARTS DEGREE </t>
  </si>
  <si>
    <t>UFV #</t>
  </si>
  <si>
    <t xml:space="preserve">Elective Requirements: </t>
  </si>
  <si>
    <r>
      <rPr>
        <b/>
        <sz val="10"/>
        <rFont val="Arial"/>
        <family val="2"/>
      </rPr>
      <t xml:space="preserve">Select six credits of BFA-related course-work from outside declared major or extended minor.  </t>
    </r>
    <r>
      <rPr>
        <sz val="9"/>
        <rFont val="Arial"/>
        <family val="2"/>
      </rPr>
      <t xml:space="preserve">Choose from Art History; Fashion Design; Film Studies; Graphic Design; MACS; Theatre; Visual Arts; LAS 100 or 206; ENGL 211, 212, 213, 215; CIS 145, 146, 160, 162, 165, 180, 185, 245, or 262.                                      </t>
    </r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Students who declare a VA major may not select BFA-related electives from either Visual Arts or Art History</t>
    </r>
  </si>
  <si>
    <t>Studio Requirements: 36 credits</t>
  </si>
  <si>
    <t>Foundation Requirements: 12 credits</t>
  </si>
  <si>
    <t>Student Name :</t>
  </si>
  <si>
    <t xml:space="preserve">Student ID : </t>
  </si>
  <si>
    <t>Program:</t>
  </si>
  <si>
    <t>Date</t>
  </si>
  <si>
    <t>Comments/Notes</t>
  </si>
  <si>
    <t>Transfer Credit &amp; PLAR</t>
  </si>
  <si>
    <t>AHVA credit points</t>
  </si>
  <si>
    <t>UL credit points</t>
  </si>
  <si>
    <t>UL credits</t>
  </si>
  <si>
    <t xml:space="preserve">BACHELOR OF FINE ARTS, VISUAL ARTS MAJOR, UNDECLARED </t>
  </si>
  <si>
    <t xml:space="preserve">Note: Students are required to complete a minimum of 60 credits of UFV courses, including at least 30 upper-level credits.  A maximum of 60 credits overall and 15 upper level credits are available through Prior Learning Assessment and Recognition (PLAR). </t>
  </si>
  <si>
    <t>UL GPA</t>
  </si>
  <si>
    <t xml:space="preserve"> </t>
  </si>
  <si>
    <t>AH/VA TOTAL CREDITS</t>
  </si>
  <si>
    <t xml:space="preserve">Select university coursework, 100- through 400-level, to bring degree total to 120 credits </t>
  </si>
  <si>
    <t>Must complete AH 200, plus three additional credits 200-level AH (6 credits)</t>
  </si>
  <si>
    <t>D</t>
  </si>
  <si>
    <t>F</t>
  </si>
  <si>
    <t>Art History Requirements: 20 credits</t>
  </si>
  <si>
    <t>Senior Requirements: 16 credits</t>
  </si>
  <si>
    <r>
      <t>Reasoning: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PHIL 100 or AH 200    </t>
    </r>
    <r>
      <rPr>
        <sz val="10"/>
        <rFont val="Arial"/>
        <family val="2"/>
      </rPr>
      <t xml:space="preserve">                                </t>
    </r>
    <r>
      <rPr>
        <b/>
        <sz val="9"/>
        <rFont val="Arial"/>
        <family val="2"/>
      </rPr>
      <t/>
    </r>
  </si>
  <si>
    <t xml:space="preserve">Prospective BFA </t>
  </si>
  <si>
    <t xml:space="preserve">Select one drawing foundation course from VA 101 or 113 </t>
  </si>
  <si>
    <t>Complete both introductory studio courses VA 115 and VA 116</t>
  </si>
  <si>
    <r>
      <t xml:space="preserve">Writing: Take ENGL 105, and choose three credits from ENGL 100-level or above, or CMNS 120, or CMNS 125 </t>
    </r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Students with an A in English 12 can replace ENGL 105 with another 100-level ENGL course </t>
    </r>
  </si>
  <si>
    <r>
      <t>Lab Science: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Select one course from BIO, CHEM or PHYS 100-level or higher; ASTR 103 or 104; CIS 145, 180, or 185 ; GD 204; GEOG 103 or 116; KIN 163 or 170; PSYC 202 </t>
    </r>
  </si>
  <si>
    <t>Select one of digital foundation course from VA 119 or VA 180</t>
  </si>
  <si>
    <r>
      <t xml:space="preserve">Select eighteen credits of 200-level VA, FILM 260, or FILM 261. </t>
    </r>
    <r>
      <rPr>
        <sz val="10"/>
        <rFont val="Arial"/>
        <family val="2"/>
      </rPr>
      <t xml:space="preserve">Please select courses to meet pre-requisites for three of FILM 360, VA 321, 331, 351, and 383. </t>
    </r>
  </si>
  <si>
    <t>Select three from Studio III:  FILM 360, VA 321, VA 331, VA 351, or VA 383 (9 credits)</t>
  </si>
  <si>
    <t>Select three from Studio IV**:  FILM 361, VA 322, VA 332, VA 352, or VA 384 (9 credits)</t>
  </si>
  <si>
    <t>Must take AH 315, AH 321, or AH 324, plus one additional 300-level Art History (8 credits)</t>
  </si>
  <si>
    <t>Must complete VA 360, SOCA 401, VA 402, VA 403, and VA 404</t>
  </si>
  <si>
    <t>Must complete AH 100,  plus three additional credits 100-level AH (6 credits)</t>
  </si>
  <si>
    <t>Select two 300- or 400- level elective, to bring degree total to 45 credits</t>
  </si>
  <si>
    <t xml:space="preserve">Note: Students must complete one of AH 204 or AH 321.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</si>
</sst>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\-mmm\-yy;@"/>
    <numFmt numFmtId="165" formatCode="[$-1009]mmmm\ d\,\ yyyy;@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Flat Brush"/>
    </font>
    <font>
      <sz val="10"/>
      <name val="Flat Brush"/>
    </font>
    <font>
      <b/>
      <i/>
      <sz val="10"/>
      <name val="Book Antiqua"/>
      <family val="1"/>
    </font>
    <font>
      <i/>
      <sz val="8"/>
      <name val="Book Antiqua"/>
      <family val="1"/>
    </font>
    <font>
      <sz val="8"/>
      <name val="Book Antiqua"/>
      <family val="1"/>
    </font>
    <font>
      <i/>
      <sz val="10"/>
      <name val="Book Antiqua"/>
      <family val="1"/>
    </font>
    <font>
      <b/>
      <sz val="8"/>
      <name val="Book Antiqua"/>
      <family val="1"/>
    </font>
    <font>
      <b/>
      <sz val="14"/>
      <name val="Flat Brush Wide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1" xfId="0" applyBorder="1"/>
    <xf numFmtId="0" fontId="0" fillId="2" borderId="0" xfId="0" applyFill="1"/>
    <xf numFmtId="2" fontId="0" fillId="2" borderId="0" xfId="0" applyNumberFormat="1" applyFill="1"/>
    <xf numFmtId="0" fontId="3" fillId="0" borderId="0" xfId="0" applyFont="1"/>
    <xf numFmtId="0" fontId="0" fillId="3" borderId="0" xfId="0" applyFill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17" fontId="14" fillId="2" borderId="0" xfId="0" applyNumberFormat="1" applyFont="1" applyFill="1" applyAlignment="1">
      <alignment horizontal="center" vertical="center"/>
    </xf>
    <xf numFmtId="0" fontId="12" fillId="4" borderId="0" xfId="0" applyFont="1" applyFill="1"/>
    <xf numFmtId="0" fontId="6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" fontId="12" fillId="4" borderId="0" xfId="0" applyNumberFormat="1" applyFont="1" applyFill="1"/>
    <xf numFmtId="2" fontId="14" fillId="4" borderId="0" xfId="0" applyNumberFormat="1" applyFont="1" applyFill="1" applyAlignment="1">
      <alignment horizontal="center" vertical="center"/>
    </xf>
    <xf numFmtId="164" fontId="6" fillId="0" borderId="0" xfId="0" applyNumberFormat="1" applyFont="1"/>
    <xf numFmtId="2" fontId="6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2" fontId="10" fillId="2" borderId="0" xfId="0" applyNumberFormat="1" applyFont="1" applyFill="1"/>
    <xf numFmtId="0" fontId="10" fillId="2" borderId="0" xfId="0" applyFont="1" applyFill="1"/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/>
    <xf numFmtId="0" fontId="13" fillId="2" borderId="0" xfId="0" applyFont="1" applyFill="1"/>
    <xf numFmtId="1" fontId="6" fillId="2" borderId="0" xfId="0" applyNumberFormat="1" applyFont="1" applyFill="1"/>
    <xf numFmtId="0" fontId="3" fillId="2" borderId="0" xfId="0" applyFont="1" applyFill="1"/>
    <xf numFmtId="0" fontId="5" fillId="2" borderId="0" xfId="0" applyFont="1" applyFill="1"/>
    <xf numFmtId="1" fontId="0" fillId="2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5" xfId="0" applyFont="1" applyBorder="1"/>
    <xf numFmtId="0" fontId="16" fillId="0" borderId="6" xfId="0" applyFont="1" applyBorder="1"/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/>
    <xf numFmtId="0" fontId="16" fillId="2" borderId="5" xfId="0" applyFont="1" applyFill="1" applyBorder="1"/>
    <xf numFmtId="0" fontId="16" fillId="2" borderId="6" xfId="0" applyFont="1" applyFill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Protection="1">
      <protection locked="0"/>
    </xf>
    <xf numFmtId="0" fontId="16" fillId="0" borderId="9" xfId="0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Protection="1">
      <protection locked="0"/>
    </xf>
    <xf numFmtId="0" fontId="16" fillId="0" borderId="6" xfId="0" applyFont="1" applyBorder="1" applyAlignment="1">
      <alignment horizontal="center"/>
    </xf>
    <xf numFmtId="0" fontId="16" fillId="2" borderId="6" xfId="0" applyFont="1" applyFill="1" applyBorder="1"/>
    <xf numFmtId="0" fontId="16" fillId="2" borderId="7" xfId="0" applyFont="1" applyFill="1" applyBorder="1"/>
    <xf numFmtId="0" fontId="16" fillId="0" borderId="8" xfId="0" applyFont="1" applyBorder="1" applyAlignment="1">
      <alignment horizontal="center" vertical="center"/>
    </xf>
    <xf numFmtId="0" fontId="16" fillId="0" borderId="0" xfId="0" applyFont="1" applyProtection="1"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5" fontId="16" fillId="0" borderId="0" xfId="0" applyNumberFormat="1" applyFont="1"/>
    <xf numFmtId="0" fontId="16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center" vertical="top" wrapText="1"/>
    </xf>
    <xf numFmtId="0" fontId="0" fillId="2" borderId="1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0" borderId="16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/>
    <xf numFmtId="0" fontId="16" fillId="2" borderId="17" xfId="0" applyFont="1" applyFill="1" applyBorder="1" applyAlignment="1">
      <alignment horizontal="right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16" fillId="5" borderId="23" xfId="0" applyFont="1" applyFill="1" applyBorder="1"/>
    <xf numFmtId="0" fontId="16" fillId="5" borderId="24" xfId="0" applyFont="1" applyFill="1" applyBorder="1"/>
    <xf numFmtId="2" fontId="0" fillId="5" borderId="0" xfId="0" applyNumberFormat="1" applyFill="1"/>
    <xf numFmtId="0" fontId="0" fillId="5" borderId="0" xfId="0" applyFill="1"/>
    <xf numFmtId="0" fontId="0" fillId="0" borderId="25" xfId="0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 vertical="center"/>
    </xf>
    <xf numFmtId="0" fontId="16" fillId="2" borderId="8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2" fillId="0" borderId="0" xfId="0" applyFont="1"/>
    <xf numFmtId="0" fontId="8" fillId="2" borderId="16" xfId="0" applyFont="1" applyFill="1" applyBorder="1"/>
    <xf numFmtId="0" fontId="9" fillId="2" borderId="16" xfId="0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0" fillId="2" borderId="16" xfId="0" applyFill="1" applyBorder="1"/>
    <xf numFmtId="0" fontId="0" fillId="0" borderId="27" xfId="0" applyBorder="1"/>
    <xf numFmtId="0" fontId="2" fillId="0" borderId="27" xfId="0" applyFont="1" applyBorder="1"/>
    <xf numFmtId="0" fontId="0" fillId="0" borderId="28" xfId="0" applyBorder="1"/>
    <xf numFmtId="0" fontId="16" fillId="0" borderId="6" xfId="0" applyFont="1" applyBorder="1" applyAlignment="1">
      <alignment horizontal="left"/>
    </xf>
    <xf numFmtId="0" fontId="16" fillId="0" borderId="6" xfId="0" applyFont="1" applyBorder="1" applyAlignment="1" applyProtection="1">
      <alignment horizontal="left"/>
      <protection locked="0"/>
    </xf>
    <xf numFmtId="0" fontId="2" fillId="7" borderId="18" xfId="0" applyFont="1" applyFill="1" applyBorder="1" applyAlignment="1">
      <alignment horizontal="left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20" fillId="0" borderId="0" xfId="1" applyFont="1"/>
    <xf numFmtId="0" fontId="1" fillId="0" borderId="38" xfId="1" applyBorder="1"/>
    <xf numFmtId="1" fontId="20" fillId="0" borderId="0" xfId="1" applyNumberFormat="1" applyFont="1" applyAlignment="1">
      <alignment horizontal="center"/>
    </xf>
    <xf numFmtId="0" fontId="0" fillId="0" borderId="38" xfId="0" applyBorder="1"/>
    <xf numFmtId="0" fontId="1" fillId="0" borderId="0" xfId="1"/>
    <xf numFmtId="0" fontId="20" fillId="0" borderId="0" xfId="1" applyFont="1" applyAlignment="1">
      <alignment horizontal="center"/>
    </xf>
    <xf numFmtId="165" fontId="1" fillId="0" borderId="38" xfId="1" applyNumberFormat="1" applyBorder="1" applyAlignment="1">
      <alignment horizontal="center"/>
    </xf>
    <xf numFmtId="0" fontId="1" fillId="0" borderId="40" xfId="1" applyBorder="1"/>
    <xf numFmtId="165" fontId="1" fillId="0" borderId="4" xfId="1" applyNumberFormat="1" applyBorder="1" applyAlignment="1">
      <alignment horizontal="center"/>
    </xf>
    <xf numFmtId="0" fontId="1" fillId="0" borderId="41" xfId="1" applyBorder="1"/>
    <xf numFmtId="0" fontId="1" fillId="0" borderId="4" xfId="1" applyBorder="1"/>
    <xf numFmtId="0" fontId="16" fillId="8" borderId="5" xfId="0" applyFont="1" applyFill="1" applyBorder="1"/>
    <xf numFmtId="0" fontId="16" fillId="8" borderId="6" xfId="0" applyFont="1" applyFill="1" applyBorder="1" applyAlignment="1">
      <alignment horizontal="center" vertical="center"/>
    </xf>
    <xf numFmtId="0" fontId="16" fillId="8" borderId="6" xfId="0" applyFont="1" applyFill="1" applyBorder="1" applyProtection="1">
      <protection locked="0"/>
    </xf>
    <xf numFmtId="0" fontId="16" fillId="8" borderId="6" xfId="0" applyFont="1" applyFill="1" applyBorder="1"/>
    <xf numFmtId="0" fontId="16" fillId="0" borderId="5" xfId="0" applyFont="1" applyBorder="1" applyAlignment="1">
      <alignment shrinkToFit="1"/>
    </xf>
    <xf numFmtId="0" fontId="18" fillId="0" borderId="6" xfId="0" applyFont="1" applyBorder="1"/>
    <xf numFmtId="0" fontId="16" fillId="0" borderId="11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16" fillId="0" borderId="32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4" fillId="6" borderId="33" xfId="0" applyFont="1" applyFill="1" applyBorder="1"/>
    <xf numFmtId="2" fontId="4" fillId="6" borderId="25" xfId="0" applyNumberFormat="1" applyFont="1" applyFill="1" applyBorder="1" applyAlignment="1">
      <alignment horizontal="left"/>
    </xf>
    <xf numFmtId="0" fontId="4" fillId="6" borderId="25" xfId="0" applyFont="1" applyFill="1" applyBorder="1"/>
    <xf numFmtId="0" fontId="16" fillId="6" borderId="25" xfId="0" applyFont="1" applyFill="1" applyBorder="1"/>
    <xf numFmtId="0" fontId="16" fillId="6" borderId="25" xfId="0" applyFont="1" applyFill="1" applyBorder="1" applyAlignment="1">
      <alignment horizontal="center" vertical="center"/>
    </xf>
    <xf numFmtId="0" fontId="16" fillId="6" borderId="26" xfId="0" applyFont="1" applyFill="1" applyBorder="1"/>
    <xf numFmtId="0" fontId="4" fillId="0" borderId="4" xfId="0" applyFont="1" applyBorder="1" applyAlignment="1">
      <alignment horizontal="left"/>
    </xf>
    <xf numFmtId="0" fontId="0" fillId="2" borderId="13" xfId="0" applyFill="1" applyBorder="1"/>
    <xf numFmtId="0" fontId="16" fillId="0" borderId="5" xfId="0" applyFont="1" applyBorder="1" applyAlignment="1">
      <alignment horizontal="left" vertical="center"/>
    </xf>
    <xf numFmtId="2" fontId="0" fillId="0" borderId="4" xfId="0" applyNumberFormat="1" applyBorder="1" applyAlignment="1">
      <alignment horizontal="right"/>
    </xf>
    <xf numFmtId="0" fontId="0" fillId="0" borderId="0" xfId="0" applyAlignment="1">
      <alignment wrapText="1"/>
    </xf>
    <xf numFmtId="0" fontId="18" fillId="0" borderId="11" xfId="0" applyFont="1" applyBorder="1" applyAlignment="1">
      <alignment horizontal="left"/>
    </xf>
    <xf numFmtId="0" fontId="16" fillId="0" borderId="5" xfId="0" applyFont="1" applyBorder="1" applyProtection="1">
      <protection locked="0"/>
    </xf>
    <xf numFmtId="0" fontId="16" fillId="0" borderId="6" xfId="0" applyFont="1" applyBorder="1" applyAlignment="1">
      <alignment horizontal="left" vertical="center" shrinkToFit="1"/>
    </xf>
    <xf numFmtId="0" fontId="16" fillId="0" borderId="4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20" fillId="0" borderId="0" xfId="1" applyFont="1" applyAlignment="1">
      <alignment horizontal="center"/>
    </xf>
    <xf numFmtId="0" fontId="16" fillId="2" borderId="33" xfId="0" applyFont="1" applyFill="1" applyBorder="1" applyAlignment="1">
      <alignment horizontal="right"/>
    </xf>
    <xf numFmtId="0" fontId="0" fillId="0" borderId="25" xfId="0" applyBorder="1" applyAlignment="1">
      <alignment horizontal="right"/>
    </xf>
    <xf numFmtId="0" fontId="17" fillId="5" borderId="34" xfId="0" applyFont="1" applyFill="1" applyBorder="1" applyAlignment="1">
      <alignment horizontal="left" vertical="center"/>
    </xf>
    <xf numFmtId="0" fontId="16" fillId="5" borderId="23" xfId="0" applyFont="1" applyFill="1" applyBorder="1" applyAlignment="1">
      <alignment horizontal="left"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2" fillId="6" borderId="30" xfId="0" applyFont="1" applyFill="1" applyBorder="1"/>
    <xf numFmtId="0" fontId="16" fillId="6" borderId="31" xfId="0" applyFont="1" applyFill="1" applyBorder="1"/>
    <xf numFmtId="0" fontId="16" fillId="6" borderId="32" xfId="0" applyFont="1" applyFill="1" applyBorder="1"/>
    <xf numFmtId="0" fontId="2" fillId="5" borderId="30" xfId="0" applyFont="1" applyFill="1" applyBorder="1"/>
    <xf numFmtId="0" fontId="16" fillId="5" borderId="31" xfId="0" applyFont="1" applyFill="1" applyBorder="1"/>
    <xf numFmtId="0" fontId="0" fillId="5" borderId="31" xfId="0" applyFill="1" applyBorder="1"/>
    <xf numFmtId="0" fontId="0" fillId="5" borderId="32" xfId="0" applyFill="1" applyBorder="1"/>
    <xf numFmtId="0" fontId="2" fillId="5" borderId="28" xfId="0" applyFont="1" applyFill="1" applyBorder="1"/>
    <xf numFmtId="0" fontId="16" fillId="5" borderId="35" xfId="0" applyFont="1" applyFill="1" applyBorder="1"/>
    <xf numFmtId="0" fontId="16" fillId="5" borderId="36" xfId="0" applyFont="1" applyFill="1" applyBorder="1"/>
    <xf numFmtId="0" fontId="16" fillId="0" borderId="33" xfId="0" applyFont="1" applyBorder="1" applyAlignment="1">
      <alignment horizontal="right"/>
    </xf>
    <xf numFmtId="0" fontId="19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/>
    <xf numFmtId="0" fontId="17" fillId="6" borderId="34" xfId="0" applyFont="1" applyFill="1" applyBorder="1" applyAlignment="1">
      <alignment horizontal="left" wrapText="1"/>
    </xf>
    <xf numFmtId="0" fontId="17" fillId="6" borderId="23" xfId="0" applyFont="1" applyFill="1" applyBorder="1" applyAlignment="1">
      <alignment horizontal="left" wrapText="1"/>
    </xf>
    <xf numFmtId="0" fontId="17" fillId="6" borderId="24" xfId="0" applyFont="1" applyFill="1" applyBorder="1" applyAlignment="1">
      <alignment horizontal="left" wrapText="1"/>
    </xf>
    <xf numFmtId="0" fontId="17" fillId="6" borderId="34" xfId="0" applyFont="1" applyFill="1" applyBorder="1" applyAlignment="1">
      <alignment horizontal="left" vertical="top" wrapText="1"/>
    </xf>
    <xf numFmtId="0" fontId="16" fillId="6" borderId="23" xfId="0" applyFont="1" applyFill="1" applyBorder="1" applyAlignment="1">
      <alignment horizontal="left" vertical="top" wrapText="1"/>
    </xf>
    <xf numFmtId="0" fontId="16" fillId="6" borderId="23" xfId="0" applyFont="1" applyFill="1" applyBorder="1" applyAlignment="1">
      <alignment vertical="top" wrapText="1"/>
    </xf>
    <xf numFmtId="0" fontId="16" fillId="6" borderId="24" xfId="0" applyFont="1" applyFill="1" applyBorder="1" applyAlignment="1">
      <alignment vertical="top" wrapText="1"/>
    </xf>
    <xf numFmtId="0" fontId="18" fillId="6" borderId="28" xfId="0" applyFont="1" applyFill="1" applyBorder="1" applyAlignment="1" applyProtection="1">
      <alignment horizontal="left" vertical="top" wrapText="1"/>
      <protection locked="0"/>
    </xf>
    <xf numFmtId="0" fontId="16" fillId="6" borderId="35" xfId="0" applyFont="1" applyFill="1" applyBorder="1" applyAlignment="1">
      <alignment horizontal="left" vertical="top" wrapText="1"/>
    </xf>
    <xf numFmtId="0" fontId="16" fillId="6" borderId="36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 wrapText="1"/>
    </xf>
    <xf numFmtId="0" fontId="16" fillId="6" borderId="38" xfId="0" applyFont="1" applyFill="1" applyBorder="1" applyAlignment="1">
      <alignment horizontal="left" vertical="top" wrapText="1"/>
    </xf>
    <xf numFmtId="0" fontId="16" fillId="6" borderId="39" xfId="0" applyFont="1" applyFill="1" applyBorder="1" applyAlignment="1">
      <alignment horizontal="left" vertical="top" wrapText="1"/>
    </xf>
    <xf numFmtId="0" fontId="2" fillId="6" borderId="27" xfId="0" applyFont="1" applyFill="1" applyBorder="1" applyAlignment="1">
      <alignment vertical="top" wrapText="1"/>
    </xf>
    <xf numFmtId="0" fontId="0" fillId="6" borderId="0" xfId="0" applyFill="1" applyAlignment="1">
      <alignment wrapText="1"/>
    </xf>
    <xf numFmtId="0" fontId="0" fillId="6" borderId="12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38" xfId="0" applyFill="1" applyBorder="1" applyAlignment="1">
      <alignment wrapText="1"/>
    </xf>
    <xf numFmtId="0" fontId="0" fillId="6" borderId="39" xfId="0" applyFill="1" applyBorder="1" applyAlignment="1">
      <alignment wrapText="1"/>
    </xf>
    <xf numFmtId="0" fontId="2" fillId="6" borderId="37" xfId="0" applyFont="1" applyFill="1" applyBorder="1" applyAlignment="1">
      <alignment horizontal="left" vertical="top" wrapText="1"/>
    </xf>
    <xf numFmtId="0" fontId="16" fillId="6" borderId="21" xfId="0" applyFont="1" applyFill="1" applyBorder="1" applyAlignment="1">
      <alignment horizontal="left" vertical="top" wrapText="1"/>
    </xf>
    <xf numFmtId="0" fontId="16" fillId="6" borderId="22" xfId="0" applyFont="1" applyFill="1" applyBorder="1" applyAlignment="1">
      <alignment horizontal="left" vertical="top" wrapText="1"/>
    </xf>
    <xf numFmtId="0" fontId="16" fillId="6" borderId="27" xfId="0" applyFont="1" applyFill="1" applyBorder="1" applyAlignment="1">
      <alignment horizontal="left" vertical="top" wrapText="1"/>
    </xf>
    <xf numFmtId="0" fontId="16" fillId="6" borderId="0" xfId="0" applyFont="1" applyFill="1" applyAlignment="1">
      <alignment horizontal="left" vertical="top" wrapText="1"/>
    </xf>
    <xf numFmtId="0" fontId="16" fillId="6" borderId="12" xfId="0" applyFont="1" applyFill="1" applyBorder="1" applyAlignment="1">
      <alignment horizontal="left" vertical="top" wrapText="1"/>
    </xf>
    <xf numFmtId="0" fontId="2" fillId="6" borderId="28" xfId="0" applyFont="1" applyFill="1" applyBorder="1" applyAlignment="1">
      <alignment wrapText="1"/>
    </xf>
    <xf numFmtId="0" fontId="16" fillId="6" borderId="35" xfId="0" applyFont="1" applyFill="1" applyBorder="1" applyAlignment="1">
      <alignment wrapText="1"/>
    </xf>
    <xf numFmtId="0" fontId="16" fillId="6" borderId="36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/>
    <xf numFmtId="0" fontId="2" fillId="5" borderId="13" xfId="0" applyFont="1" applyFill="1" applyBorder="1"/>
    <xf numFmtId="0" fontId="16" fillId="5" borderId="4" xfId="0" applyFont="1" applyFill="1" applyBorder="1"/>
    <xf numFmtId="0" fontId="16" fillId="5" borderId="29" xfId="0" applyFont="1" applyFill="1" applyBorder="1"/>
    <xf numFmtId="0" fontId="0" fillId="5" borderId="4" xfId="0" applyFill="1" applyBorder="1"/>
    <xf numFmtId="0" fontId="0" fillId="5" borderId="29" xfId="0" applyFill="1" applyBorder="1"/>
    <xf numFmtId="0" fontId="15" fillId="0" borderId="0" xfId="0" applyFont="1" applyAlignment="1">
      <alignment horizontal="center"/>
    </xf>
    <xf numFmtId="0" fontId="2" fillId="5" borderId="30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17" fillId="5" borderId="34" xfId="0" applyFont="1" applyFill="1" applyBorder="1"/>
    <xf numFmtId="0" fontId="16" fillId="5" borderId="23" xfId="0" applyFont="1" applyFill="1" applyBorder="1"/>
    <xf numFmtId="0" fontId="3" fillId="0" borderId="3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3" xfId="0" applyBorder="1" applyAlignment="1">
      <alignment vertical="center"/>
    </xf>
    <xf numFmtId="0" fontId="2" fillId="5" borderId="13" xfId="0" applyFont="1" applyFill="1" applyBorder="1" applyProtection="1">
      <protection locked="0"/>
    </xf>
    <xf numFmtId="0" fontId="2" fillId="9" borderId="13" xfId="0" applyFont="1" applyFill="1" applyBorder="1"/>
    <xf numFmtId="0" fontId="2" fillId="9" borderId="4" xfId="0" applyFont="1" applyFill="1" applyBorder="1"/>
    <xf numFmtId="0" fontId="2" fillId="9" borderId="29" xfId="0" applyFont="1" applyFill="1" applyBorder="1"/>
    <xf numFmtId="0" fontId="16" fillId="5" borderId="24" xfId="0" applyFont="1" applyFill="1" applyBorder="1"/>
    <xf numFmtId="0" fontId="2" fillId="0" borderId="5" xfId="0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0" fontId="16" fillId="0" borderId="6" xfId="0" applyFont="1" applyFill="1" applyBorder="1" applyAlignment="1">
      <alignment horizontal="center"/>
    </xf>
    <xf numFmtId="0" fontId="0" fillId="0" borderId="0" xfId="0" applyBorder="1"/>
    <xf numFmtId="0" fontId="19" fillId="0" borderId="28" xfId="0" applyFont="1" applyBorder="1" applyAlignment="1"/>
    <xf numFmtId="0" fontId="19" fillId="0" borderId="35" xfId="0" applyFont="1" applyBorder="1" applyAlignment="1"/>
    <xf numFmtId="0" fontId="19" fillId="0" borderId="36" xfId="0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9CCFF"/>
      <color rgb="FFFFCCFF"/>
      <color rgb="FFCC9900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85725</xdr:rowOff>
    </xdr:from>
    <xdr:to>
      <xdr:col>1</xdr:col>
      <xdr:colOff>1590675</xdr:colOff>
      <xdr:row>4</xdr:row>
      <xdr:rowOff>19050</xdr:rowOff>
    </xdr:to>
    <xdr:pic>
      <xdr:nvPicPr>
        <xdr:cNvPr id="1074" name="Picture 4" descr="UFV_BW_JPG15398.jpg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85725"/>
          <a:ext cx="1914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activeCell="B4" sqref="B4:H4"/>
    </sheetView>
  </sheetViews>
  <sheetFormatPr defaultRowHeight="12.5"/>
  <sheetData>
    <row r="1" spans="1:9" ht="18.5">
      <c r="A1" s="109" t="s">
        <v>37</v>
      </c>
      <c r="C1" s="110"/>
      <c r="D1" s="110"/>
      <c r="E1" s="110"/>
      <c r="F1" s="109" t="s">
        <v>38</v>
      </c>
      <c r="G1" s="111"/>
      <c r="H1" s="112"/>
      <c r="I1" s="110"/>
    </row>
    <row r="2" spans="1:9" ht="18.5">
      <c r="A2" s="109" t="s">
        <v>39</v>
      </c>
      <c r="C2" s="110"/>
      <c r="D2" s="110"/>
      <c r="E2" s="110"/>
      <c r="F2" s="109"/>
      <c r="G2" s="111"/>
      <c r="H2" s="111"/>
      <c r="I2" s="113"/>
    </row>
    <row r="3" spans="1:9" ht="18.5">
      <c r="A3" s="109"/>
      <c r="B3" s="109"/>
      <c r="C3" s="113"/>
      <c r="D3" s="113"/>
      <c r="E3" s="113"/>
      <c r="F3" s="113"/>
      <c r="G3" s="113"/>
      <c r="H3" s="113"/>
      <c r="I3" s="113"/>
    </row>
    <row r="4" spans="1:9" ht="18.5">
      <c r="A4" s="114" t="s">
        <v>40</v>
      </c>
      <c r="B4" s="154" t="s">
        <v>41</v>
      </c>
      <c r="C4" s="154"/>
      <c r="D4" s="154"/>
      <c r="E4" s="154"/>
      <c r="F4" s="154"/>
      <c r="G4" s="154"/>
      <c r="H4" s="154"/>
      <c r="I4" s="113"/>
    </row>
    <row r="5" spans="1:9" ht="14.5">
      <c r="A5" s="115"/>
      <c r="B5" s="116"/>
      <c r="C5" s="110"/>
      <c r="D5" s="110"/>
      <c r="E5" s="110"/>
      <c r="F5" s="110"/>
      <c r="G5" s="110"/>
      <c r="H5" s="110"/>
      <c r="I5" s="110"/>
    </row>
    <row r="6" spans="1:9" ht="14.5">
      <c r="A6" s="117"/>
      <c r="B6" s="118"/>
      <c r="C6" s="119"/>
      <c r="D6" s="119"/>
      <c r="E6" s="119"/>
      <c r="F6" s="119"/>
      <c r="G6" s="119"/>
      <c r="H6" s="119"/>
      <c r="I6" s="119"/>
    </row>
    <row r="7" spans="1:9" ht="14.5">
      <c r="A7" s="117"/>
      <c r="B7" s="118"/>
      <c r="C7" s="119"/>
      <c r="D7" s="119"/>
      <c r="E7" s="119"/>
      <c r="F7" s="119"/>
      <c r="G7" s="119"/>
      <c r="H7" s="119"/>
      <c r="I7" s="119"/>
    </row>
    <row r="8" spans="1:9" ht="14.5">
      <c r="A8" s="117"/>
      <c r="B8" s="118"/>
      <c r="C8" s="119"/>
      <c r="D8" s="119"/>
      <c r="E8" s="119"/>
      <c r="F8" s="119"/>
      <c r="G8" s="119"/>
      <c r="H8" s="119"/>
      <c r="I8" s="119"/>
    </row>
    <row r="9" spans="1:9" ht="14.5">
      <c r="A9" s="117"/>
      <c r="B9" s="118"/>
      <c r="C9" s="119"/>
      <c r="D9" s="119"/>
      <c r="E9" s="119"/>
      <c r="F9" s="119"/>
      <c r="G9" s="119"/>
      <c r="H9" s="119"/>
      <c r="I9" s="119"/>
    </row>
    <row r="10" spans="1:9" ht="14.5">
      <c r="A10" s="117"/>
      <c r="B10" s="118"/>
      <c r="C10" s="119"/>
      <c r="D10" s="119"/>
      <c r="E10" s="119"/>
      <c r="F10" s="119"/>
      <c r="G10" s="119"/>
      <c r="H10" s="119"/>
      <c r="I10" s="119"/>
    </row>
    <row r="11" spans="1:9" ht="14.5">
      <c r="A11" s="117"/>
      <c r="B11" s="118"/>
      <c r="C11" s="119"/>
      <c r="D11" s="119"/>
      <c r="E11" s="119"/>
      <c r="F11" s="119"/>
      <c r="G11" s="119"/>
      <c r="H11" s="119"/>
      <c r="I11" s="119"/>
    </row>
    <row r="12" spans="1:9" ht="14.5">
      <c r="A12" s="117"/>
      <c r="B12" s="118"/>
      <c r="C12" s="119"/>
      <c r="D12" s="119"/>
      <c r="E12" s="119"/>
      <c r="F12" s="119"/>
      <c r="G12" s="119"/>
      <c r="H12" s="119"/>
      <c r="I12" s="119"/>
    </row>
    <row r="13" spans="1:9" ht="14.5">
      <c r="A13" s="117"/>
      <c r="B13" s="118"/>
      <c r="C13" s="119"/>
      <c r="D13" s="119"/>
      <c r="E13" s="119"/>
      <c r="F13" s="119"/>
      <c r="G13" s="119"/>
      <c r="H13" s="119"/>
      <c r="I13" s="119"/>
    </row>
    <row r="14" spans="1:9" ht="14.5">
      <c r="A14" s="117"/>
      <c r="B14" s="118"/>
      <c r="C14" s="119"/>
      <c r="D14" s="119"/>
      <c r="E14" s="119"/>
      <c r="F14" s="119"/>
      <c r="G14" s="119"/>
      <c r="H14" s="119"/>
      <c r="I14" s="119"/>
    </row>
    <row r="15" spans="1:9" ht="14.5">
      <c r="A15" s="117"/>
      <c r="B15" s="118"/>
      <c r="C15" s="119"/>
      <c r="D15" s="119"/>
      <c r="E15" s="119"/>
      <c r="F15" s="119"/>
      <c r="G15" s="119"/>
      <c r="H15" s="119"/>
      <c r="I15" s="119"/>
    </row>
    <row r="16" spans="1:9" ht="14.5">
      <c r="A16" s="117"/>
      <c r="B16" s="118"/>
      <c r="C16" s="119"/>
      <c r="D16" s="119"/>
      <c r="E16" s="119"/>
      <c r="F16" s="119"/>
      <c r="G16" s="119"/>
      <c r="H16" s="119"/>
      <c r="I16" s="119"/>
    </row>
    <row r="17" spans="1:9" ht="14.5">
      <c r="A17" s="117"/>
      <c r="B17" s="118"/>
      <c r="C17" s="119"/>
      <c r="D17" s="119"/>
      <c r="E17" s="119"/>
      <c r="F17" s="119"/>
      <c r="G17" s="119"/>
      <c r="H17" s="119"/>
      <c r="I17" s="119"/>
    </row>
    <row r="18" spans="1:9" ht="14.5">
      <c r="A18" s="117"/>
      <c r="B18" s="118"/>
      <c r="C18" s="119"/>
      <c r="D18" s="119"/>
      <c r="E18" s="119"/>
      <c r="F18" s="119"/>
      <c r="G18" s="119"/>
      <c r="H18" s="119"/>
      <c r="I18" s="119"/>
    </row>
    <row r="19" spans="1:9" ht="14.5">
      <c r="A19" s="117"/>
      <c r="B19" s="118"/>
      <c r="C19" s="119"/>
      <c r="D19" s="119"/>
      <c r="E19" s="119"/>
      <c r="F19" s="119"/>
      <c r="G19" s="119"/>
      <c r="H19" s="119"/>
      <c r="I19" s="119"/>
    </row>
    <row r="20" spans="1:9" ht="14.5">
      <c r="A20" s="117"/>
      <c r="B20" s="118"/>
      <c r="C20" s="119"/>
      <c r="D20" s="119"/>
      <c r="E20" s="119"/>
      <c r="F20" s="119"/>
      <c r="G20" s="119"/>
      <c r="H20" s="119"/>
      <c r="I20" s="119"/>
    </row>
    <row r="21" spans="1:9" ht="14.5">
      <c r="A21" s="117"/>
      <c r="B21" s="118"/>
      <c r="C21" s="119"/>
      <c r="D21" s="119"/>
      <c r="E21" s="119"/>
      <c r="F21" s="119"/>
      <c r="G21" s="119"/>
      <c r="H21" s="119"/>
      <c r="I21" s="119"/>
    </row>
    <row r="22" spans="1:9" ht="14.5">
      <c r="A22" s="117"/>
      <c r="B22" s="118"/>
      <c r="C22" s="119"/>
      <c r="D22" s="119"/>
      <c r="E22" s="119"/>
      <c r="F22" s="119"/>
      <c r="G22" s="119"/>
      <c r="H22" s="119"/>
      <c r="I22" s="119"/>
    </row>
    <row r="23" spans="1:9" ht="14.5">
      <c r="A23" s="117"/>
      <c r="B23" s="118"/>
      <c r="C23" s="119"/>
      <c r="D23" s="119"/>
      <c r="E23" s="119"/>
      <c r="F23" s="119"/>
      <c r="G23" s="119"/>
      <c r="H23" s="119"/>
      <c r="I23" s="119"/>
    </row>
    <row r="24" spans="1:9" ht="14.5">
      <c r="A24" s="117"/>
      <c r="B24" s="118"/>
      <c r="C24" s="119"/>
      <c r="D24" s="119"/>
      <c r="E24" s="119"/>
      <c r="F24" s="119"/>
      <c r="G24" s="119"/>
      <c r="H24" s="119"/>
      <c r="I24" s="119"/>
    </row>
    <row r="25" spans="1:9" ht="14.5">
      <c r="A25" s="117"/>
      <c r="B25" s="118"/>
      <c r="C25" s="119"/>
      <c r="D25" s="119"/>
      <c r="E25" s="119"/>
      <c r="F25" s="119"/>
      <c r="G25" s="119"/>
      <c r="H25" s="119"/>
      <c r="I25" s="119"/>
    </row>
    <row r="26" spans="1:9" ht="14.5">
      <c r="A26" s="117"/>
      <c r="B26" s="118"/>
      <c r="C26" s="119"/>
      <c r="D26" s="119"/>
      <c r="E26" s="119"/>
      <c r="F26" s="119"/>
      <c r="G26" s="119"/>
      <c r="H26" s="119"/>
      <c r="I26" s="119"/>
    </row>
    <row r="27" spans="1:9" ht="14.5">
      <c r="A27" s="117"/>
      <c r="B27" s="118"/>
      <c r="C27" s="119"/>
      <c r="D27" s="119"/>
      <c r="E27" s="119"/>
      <c r="F27" s="119"/>
      <c r="G27" s="119"/>
      <c r="H27" s="119"/>
      <c r="I27" s="119"/>
    </row>
    <row r="28" spans="1:9" ht="14.5">
      <c r="A28" s="117"/>
      <c r="B28" s="118"/>
      <c r="C28" s="119"/>
      <c r="D28" s="119"/>
      <c r="E28" s="119"/>
      <c r="F28" s="119"/>
      <c r="G28" s="119"/>
      <c r="H28" s="119"/>
      <c r="I28" s="119"/>
    </row>
    <row r="29" spans="1:9" ht="14.5">
      <c r="A29" s="117"/>
      <c r="B29" s="118"/>
      <c r="C29" s="119"/>
      <c r="D29" s="119"/>
      <c r="E29" s="119"/>
      <c r="F29" s="119"/>
      <c r="G29" s="119"/>
      <c r="H29" s="119"/>
      <c r="I29" s="119"/>
    </row>
    <row r="30" spans="1:9" ht="14.5">
      <c r="A30" s="117"/>
      <c r="B30" s="118"/>
      <c r="C30" s="119"/>
      <c r="D30" s="119"/>
      <c r="E30" s="119"/>
      <c r="F30" s="119"/>
      <c r="G30" s="119"/>
      <c r="H30" s="119"/>
      <c r="I30" s="119"/>
    </row>
    <row r="31" spans="1:9" ht="14.5">
      <c r="A31" s="117"/>
      <c r="B31" s="118"/>
      <c r="C31" s="119"/>
      <c r="D31" s="119"/>
      <c r="E31" s="119"/>
      <c r="F31" s="119"/>
      <c r="G31" s="119"/>
      <c r="H31" s="119"/>
      <c r="I31" s="119"/>
    </row>
    <row r="32" spans="1:9" ht="14.5">
      <c r="A32" s="117"/>
      <c r="B32" s="118"/>
      <c r="C32" s="119"/>
      <c r="D32" s="119"/>
      <c r="E32" s="119"/>
      <c r="F32" s="119"/>
      <c r="G32" s="119"/>
      <c r="H32" s="119"/>
      <c r="I32" s="119"/>
    </row>
    <row r="33" spans="1:9" ht="14.5">
      <c r="A33" s="117"/>
      <c r="B33" s="118"/>
      <c r="C33" s="119"/>
      <c r="D33" s="119"/>
      <c r="E33" s="119"/>
      <c r="F33" s="119"/>
      <c r="G33" s="119"/>
      <c r="H33" s="119"/>
      <c r="I33" s="119"/>
    </row>
    <row r="34" spans="1:9" ht="14.5">
      <c r="A34" s="117"/>
      <c r="B34" s="118"/>
      <c r="C34" s="119"/>
      <c r="D34" s="119"/>
      <c r="E34" s="119"/>
      <c r="F34" s="119"/>
      <c r="G34" s="119"/>
      <c r="H34" s="119"/>
      <c r="I34" s="119"/>
    </row>
    <row r="35" spans="1:9" ht="14.5">
      <c r="A35" s="117"/>
      <c r="B35" s="118"/>
      <c r="C35" s="119"/>
      <c r="D35" s="119"/>
      <c r="E35" s="119"/>
      <c r="F35" s="119"/>
      <c r="G35" s="119"/>
      <c r="H35" s="119"/>
      <c r="I35" s="119"/>
    </row>
    <row r="36" spans="1:9" ht="14.5">
      <c r="A36" s="117"/>
      <c r="B36" s="118"/>
      <c r="C36" s="119"/>
      <c r="D36" s="119"/>
      <c r="E36" s="119"/>
      <c r="F36" s="119"/>
      <c r="G36" s="119"/>
      <c r="H36" s="119"/>
      <c r="I36" s="119"/>
    </row>
    <row r="37" spans="1:9" ht="14.5">
      <c r="A37" s="117"/>
      <c r="B37" s="118"/>
      <c r="C37" s="119"/>
      <c r="D37" s="119"/>
      <c r="E37" s="119"/>
      <c r="F37" s="119"/>
      <c r="G37" s="119"/>
      <c r="H37" s="119"/>
      <c r="I37" s="119"/>
    </row>
  </sheetData>
  <mergeCells count="1">
    <mergeCell ref="B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5"/>
  <sheetViews>
    <sheetView tabSelected="1" view="pageBreakPreview" zoomScaleNormal="100" zoomScaleSheetLayoutView="100" workbookViewId="0">
      <selection activeCell="E55" sqref="E55"/>
    </sheetView>
  </sheetViews>
  <sheetFormatPr defaultRowHeight="12.5"/>
  <cols>
    <col min="1" max="1" width="9.453125" customWidth="1"/>
    <col min="2" max="2" width="27" customWidth="1"/>
    <col min="3" max="3" width="10.81640625" bestFit="1" customWidth="1"/>
    <col min="4" max="4" width="10.81640625" customWidth="1"/>
    <col min="5" max="5" width="10.7265625" customWidth="1"/>
    <col min="6" max="6" width="7.453125" customWidth="1"/>
    <col min="7" max="7" width="10.1796875" bestFit="1" customWidth="1"/>
    <col min="8" max="8" width="9.453125" bestFit="1" customWidth="1"/>
    <col min="9" max="9" width="11.1796875" customWidth="1"/>
    <col min="10" max="10" width="9.26953125" bestFit="1" customWidth="1"/>
  </cols>
  <sheetData>
    <row r="1" spans="1:11">
      <c r="A1" s="207"/>
      <c r="B1" s="207"/>
    </row>
    <row r="2" spans="1:11">
      <c r="A2" s="207"/>
      <c r="B2" s="207"/>
    </row>
    <row r="3" spans="1:11">
      <c r="A3" s="207"/>
      <c r="B3" s="207"/>
    </row>
    <row r="4" spans="1:11" ht="13">
      <c r="A4" s="207"/>
      <c r="B4" s="207"/>
      <c r="C4" s="37"/>
      <c r="D4" s="37"/>
      <c r="E4" s="11"/>
      <c r="F4" s="12"/>
      <c r="I4" s="2"/>
      <c r="J4" s="2"/>
    </row>
    <row r="5" spans="1:11" ht="18">
      <c r="A5" s="213" t="s">
        <v>31</v>
      </c>
      <c r="B5" s="213"/>
      <c r="C5" s="213"/>
      <c r="D5" s="213"/>
      <c r="E5" s="213"/>
      <c r="F5" s="213"/>
      <c r="G5" s="213"/>
      <c r="I5" s="2"/>
      <c r="J5" s="2"/>
    </row>
    <row r="6" spans="1:11" ht="12.75" customHeight="1">
      <c r="A6" s="217" t="s">
        <v>30</v>
      </c>
      <c r="B6" s="218"/>
      <c r="C6" s="12"/>
      <c r="D6" s="12"/>
      <c r="E6" s="11"/>
      <c r="F6" s="12"/>
      <c r="I6" s="2"/>
      <c r="J6" s="2"/>
    </row>
    <row r="7" spans="1:11" ht="13">
      <c r="A7" s="218"/>
      <c r="B7" s="218"/>
      <c r="C7" s="13"/>
      <c r="D7" s="13"/>
      <c r="E7" s="14"/>
      <c r="F7" s="15"/>
      <c r="G7" s="93"/>
      <c r="I7" s="2"/>
      <c r="J7" s="2"/>
    </row>
    <row r="8" spans="1:11" ht="13">
      <c r="A8" s="218"/>
      <c r="B8" s="218"/>
      <c r="C8" s="16"/>
      <c r="D8" s="16"/>
      <c r="E8" s="17"/>
      <c r="F8" s="15"/>
      <c r="G8" s="93"/>
      <c r="I8" s="2"/>
      <c r="J8" s="2"/>
    </row>
    <row r="9" spans="1:11" ht="13">
      <c r="A9" s="219"/>
      <c r="B9" s="219"/>
      <c r="C9" s="18"/>
      <c r="D9" s="18"/>
      <c r="E9" s="14"/>
      <c r="F9" s="15"/>
      <c r="G9" s="93"/>
      <c r="I9" s="2"/>
      <c r="J9" s="2"/>
    </row>
    <row r="10" spans="1:11" ht="13">
      <c r="A10" s="94" t="s">
        <v>17</v>
      </c>
      <c r="B10" s="58"/>
      <c r="C10" s="59" t="s">
        <v>16</v>
      </c>
      <c r="D10" s="61"/>
      <c r="E10" s="58"/>
      <c r="F10" s="61"/>
      <c r="G10" s="62"/>
      <c r="I10" s="2"/>
      <c r="J10" s="2"/>
    </row>
    <row r="11" spans="1:11" ht="13">
      <c r="A11" s="94" t="s">
        <v>58</v>
      </c>
      <c r="B11" s="62"/>
      <c r="C11" s="59" t="s">
        <v>23</v>
      </c>
      <c r="D11" s="60"/>
      <c r="E11" s="63">
        <f ca="1">TODAY()</f>
        <v>45132</v>
      </c>
      <c r="F11" s="61"/>
      <c r="G11" s="62"/>
      <c r="I11" s="2"/>
      <c r="J11" s="2"/>
    </row>
    <row r="12" spans="1:11" ht="13">
      <c r="A12" s="11"/>
      <c r="B12" s="11"/>
      <c r="C12" s="11"/>
      <c r="D12" s="11"/>
      <c r="E12" s="11"/>
      <c r="F12" s="12"/>
      <c r="I12" s="2"/>
      <c r="J12" s="2"/>
    </row>
    <row r="13" spans="1:11" ht="13.5" thickBot="1">
      <c r="A13" s="95" t="s">
        <v>46</v>
      </c>
      <c r="B13" s="96"/>
      <c r="C13" s="97"/>
      <c r="D13" s="97"/>
      <c r="E13" s="98"/>
      <c r="F13" s="97"/>
      <c r="G13" s="99"/>
      <c r="I13" s="2"/>
      <c r="J13" s="2"/>
    </row>
    <row r="14" spans="1:11" ht="27" thickTop="1" thickBot="1">
      <c r="A14" s="105" t="s">
        <v>32</v>
      </c>
      <c r="B14" s="106" t="s">
        <v>19</v>
      </c>
      <c r="C14" s="107" t="s">
        <v>20</v>
      </c>
      <c r="D14" s="107" t="s">
        <v>21</v>
      </c>
      <c r="E14" s="106" t="s">
        <v>0</v>
      </c>
      <c r="F14" s="106" t="s">
        <v>1</v>
      </c>
      <c r="G14" s="108" t="s">
        <v>2</v>
      </c>
      <c r="H14" s="1"/>
      <c r="I14" s="3" t="s">
        <v>3</v>
      </c>
      <c r="J14" s="3"/>
    </row>
    <row r="15" spans="1:11" s="5" customFormat="1" ht="15" thickTop="1" thickBot="1">
      <c r="A15" s="157" t="s">
        <v>36</v>
      </c>
      <c r="B15" s="158"/>
      <c r="C15" s="224"/>
      <c r="D15" s="224"/>
      <c r="E15" s="77"/>
      <c r="F15" s="77"/>
      <c r="G15" s="78"/>
      <c r="H15" s="1"/>
      <c r="I15" s="3"/>
      <c r="J15" s="3"/>
    </row>
    <row r="16" spans="1:11" ht="13.5" thickTop="1">
      <c r="A16" s="164" t="s">
        <v>59</v>
      </c>
      <c r="B16" s="165"/>
      <c r="C16" s="165"/>
      <c r="D16" s="166"/>
      <c r="E16" s="166"/>
      <c r="F16" s="166"/>
      <c r="G16" s="167"/>
      <c r="H16" s="70"/>
      <c r="I16" s="2"/>
      <c r="J16" s="2"/>
      <c r="K16" s="1"/>
    </row>
    <row r="17" spans="1:11">
      <c r="A17" s="41"/>
      <c r="B17" s="125"/>
      <c r="C17" s="43"/>
      <c r="D17" s="43"/>
      <c r="E17" s="49"/>
      <c r="F17" s="44" t="s">
        <v>18</v>
      </c>
      <c r="G17" s="45">
        <v>0</v>
      </c>
      <c r="H17" s="4">
        <v>3</v>
      </c>
      <c r="I17" s="2">
        <f>VLOOKUP(F17,$J$100:$K$113,2,FALSE)</f>
        <v>0</v>
      </c>
      <c r="J17" s="2">
        <f>+I17*G17</f>
        <v>0</v>
      </c>
      <c r="K17" s="1"/>
    </row>
    <row r="18" spans="1:11" ht="13">
      <c r="A18" s="226" t="s">
        <v>60</v>
      </c>
      <c r="B18" s="227"/>
      <c r="C18" s="227"/>
      <c r="D18" s="227"/>
      <c r="E18" s="227"/>
      <c r="F18" s="227"/>
      <c r="G18" s="228"/>
      <c r="H18" s="69"/>
      <c r="I18" s="2"/>
      <c r="J18" s="2"/>
    </row>
    <row r="19" spans="1:11">
      <c r="A19" s="41"/>
      <c r="B19" s="125"/>
      <c r="C19" s="43"/>
      <c r="D19" s="43"/>
      <c r="E19" s="49"/>
      <c r="F19" s="44" t="s">
        <v>18</v>
      </c>
      <c r="G19" s="45">
        <v>0</v>
      </c>
      <c r="H19" s="38">
        <v>3</v>
      </c>
      <c r="I19" s="2">
        <f>VLOOKUP(F19,$J$100:$K$113,2,FALSE)</f>
        <v>0</v>
      </c>
      <c r="J19" s="2">
        <f>+I19*G19</f>
        <v>0</v>
      </c>
    </row>
    <row r="20" spans="1:11">
      <c r="A20" s="41"/>
      <c r="B20" s="125"/>
      <c r="C20" s="43"/>
      <c r="D20" s="43"/>
      <c r="E20" s="49"/>
      <c r="F20" s="44" t="s">
        <v>18</v>
      </c>
      <c r="G20" s="45">
        <v>0</v>
      </c>
      <c r="H20" s="38">
        <v>3</v>
      </c>
      <c r="I20" s="2"/>
      <c r="J20" s="2"/>
    </row>
    <row r="21" spans="1:11" ht="13">
      <c r="A21" s="226" t="s">
        <v>63</v>
      </c>
      <c r="B21" s="227"/>
      <c r="C21" s="227"/>
      <c r="D21" s="227"/>
      <c r="E21" s="227"/>
      <c r="F21" s="227"/>
      <c r="G21" s="228"/>
      <c r="H21" s="69"/>
      <c r="I21" s="2"/>
      <c r="J21" s="2"/>
    </row>
    <row r="22" spans="1:11">
      <c r="A22" s="41"/>
      <c r="B22" s="125"/>
      <c r="C22" s="43"/>
      <c r="D22" s="43"/>
      <c r="E22" s="49"/>
      <c r="F22" s="44" t="s">
        <v>18</v>
      </c>
      <c r="G22" s="45">
        <f t="shared" ref="G22" si="0">IF(F22&lt;&gt;":",H22,0)</f>
        <v>0</v>
      </c>
      <c r="H22" s="38">
        <v>3</v>
      </c>
      <c r="I22" s="2">
        <f>VLOOKUP(F22,$J$100:$K$113,2,FALSE)</f>
        <v>0</v>
      </c>
      <c r="J22" s="2">
        <f>+I22*G22</f>
        <v>0</v>
      </c>
    </row>
    <row r="23" spans="1:11" ht="13" thickBot="1">
      <c r="A23" s="171" t="s">
        <v>25</v>
      </c>
      <c r="B23" s="156"/>
      <c r="C23" s="156"/>
      <c r="D23" s="156"/>
      <c r="E23" s="156"/>
      <c r="F23" s="72">
        <f>+SUM(G17:G22)</f>
        <v>0</v>
      </c>
      <c r="G23" s="73"/>
      <c r="H23" s="102"/>
      <c r="I23" s="2"/>
      <c r="J23" s="2"/>
    </row>
    <row r="24" spans="1:11" ht="15" thickTop="1" thickBot="1">
      <c r="A24" s="220" t="s">
        <v>35</v>
      </c>
      <c r="B24" s="221"/>
      <c r="C24" s="221"/>
      <c r="D24" s="221"/>
      <c r="E24" s="221"/>
      <c r="F24" s="221"/>
      <c r="G24" s="229"/>
      <c r="H24" s="101"/>
      <c r="I24" s="2"/>
      <c r="J24" s="2"/>
    </row>
    <row r="25" spans="1:11" s="148" customFormat="1" ht="25.5" customHeight="1" thickTop="1">
      <c r="A25" s="214" t="s">
        <v>64</v>
      </c>
      <c r="B25" s="215"/>
      <c r="C25" s="215"/>
      <c r="D25" s="215"/>
      <c r="E25" s="215"/>
      <c r="F25" s="215"/>
      <c r="G25" s="216"/>
    </row>
    <row r="26" spans="1:11">
      <c r="A26" s="120"/>
      <c r="B26" s="123"/>
      <c r="C26" s="121"/>
      <c r="D26" s="121"/>
      <c r="E26" s="122"/>
      <c r="F26" s="44" t="s">
        <v>18</v>
      </c>
      <c r="G26" s="45">
        <v>0</v>
      </c>
      <c r="H26" s="71">
        <v>3</v>
      </c>
      <c r="I26" s="2">
        <f t="shared" ref="I26:I31" si="1">VLOOKUP(F26,$J$100:$K$113,2,FALSE)</f>
        <v>0</v>
      </c>
      <c r="J26" s="2">
        <f t="shared" ref="J26:J31" si="2">+I26*G26</f>
        <v>0</v>
      </c>
    </row>
    <row r="27" spans="1:11">
      <c r="A27" s="41"/>
      <c r="B27" s="42"/>
      <c r="C27" s="43"/>
      <c r="D27" s="43"/>
      <c r="E27" s="49"/>
      <c r="F27" s="44" t="s">
        <v>18</v>
      </c>
      <c r="G27" s="45">
        <v>0</v>
      </c>
      <c r="H27" s="4">
        <v>3</v>
      </c>
      <c r="I27" s="2">
        <f t="shared" si="1"/>
        <v>0</v>
      </c>
      <c r="J27" s="2">
        <f t="shared" si="2"/>
        <v>0</v>
      </c>
    </row>
    <row r="28" spans="1:11">
      <c r="A28" s="41"/>
      <c r="B28" s="42"/>
      <c r="C28" s="43"/>
      <c r="D28" s="43"/>
      <c r="E28" s="49"/>
      <c r="F28" s="44" t="s">
        <v>18</v>
      </c>
      <c r="G28" s="45">
        <v>0</v>
      </c>
      <c r="H28" s="4">
        <v>3</v>
      </c>
      <c r="I28" s="2">
        <f t="shared" si="1"/>
        <v>0</v>
      </c>
      <c r="J28" s="2">
        <f t="shared" si="2"/>
        <v>0</v>
      </c>
    </row>
    <row r="29" spans="1:11">
      <c r="A29" s="50"/>
      <c r="B29" s="51"/>
      <c r="C29" s="52"/>
      <c r="D29" s="52"/>
      <c r="E29" s="53"/>
      <c r="F29" s="44" t="s">
        <v>18</v>
      </c>
      <c r="G29" s="45">
        <v>0</v>
      </c>
      <c r="H29" s="4">
        <v>3</v>
      </c>
      <c r="I29" s="2">
        <f t="shared" si="1"/>
        <v>0</v>
      </c>
      <c r="J29" s="2">
        <f t="shared" si="2"/>
        <v>0</v>
      </c>
    </row>
    <row r="30" spans="1:11">
      <c r="A30" s="41"/>
      <c r="B30" s="42"/>
      <c r="C30" s="43"/>
      <c r="D30" s="43"/>
      <c r="E30" s="49"/>
      <c r="F30" s="44" t="s">
        <v>18</v>
      </c>
      <c r="G30" s="45">
        <v>0</v>
      </c>
      <c r="H30" s="39">
        <v>3</v>
      </c>
      <c r="I30" s="2">
        <f t="shared" si="1"/>
        <v>0</v>
      </c>
      <c r="J30" s="2">
        <f t="shared" si="2"/>
        <v>0</v>
      </c>
    </row>
    <row r="31" spans="1:11">
      <c r="A31" s="126"/>
      <c r="B31" s="127"/>
      <c r="C31" s="57"/>
      <c r="D31" s="57"/>
      <c r="E31" s="153"/>
      <c r="F31" s="48" t="s">
        <v>18</v>
      </c>
      <c r="G31" s="45">
        <f t="shared" ref="G31" si="3">IF(F31&lt;&gt;":",H31,0)</f>
        <v>0</v>
      </c>
      <c r="H31" s="4">
        <v>3</v>
      </c>
      <c r="I31" s="2">
        <f t="shared" si="1"/>
        <v>0</v>
      </c>
      <c r="J31" s="2">
        <f t="shared" si="2"/>
        <v>0</v>
      </c>
    </row>
    <row r="32" spans="1:11" ht="13">
      <c r="A32" s="208" t="s">
        <v>65</v>
      </c>
      <c r="B32" s="209"/>
      <c r="C32" s="209"/>
      <c r="D32" s="209"/>
      <c r="E32" s="209"/>
      <c r="F32" s="209"/>
      <c r="G32" s="210"/>
      <c r="H32" s="40"/>
      <c r="I32" s="2"/>
      <c r="J32" s="2"/>
    </row>
    <row r="33" spans="1:12">
      <c r="A33" s="50"/>
      <c r="B33" s="51"/>
      <c r="C33" s="52"/>
      <c r="D33" s="52"/>
      <c r="E33" s="53"/>
      <c r="F33" s="44" t="s">
        <v>18</v>
      </c>
      <c r="G33" s="45">
        <v>0</v>
      </c>
      <c r="H33" s="4">
        <v>3</v>
      </c>
      <c r="I33" s="2">
        <f>VLOOKUP(F33,$J$100:$K$113,2,FALSE)</f>
        <v>0</v>
      </c>
      <c r="J33" s="2">
        <f>+I33*G33</f>
        <v>0</v>
      </c>
    </row>
    <row r="34" spans="1:12">
      <c r="A34" s="41"/>
      <c r="B34" s="42"/>
      <c r="C34" s="43"/>
      <c r="D34" s="43"/>
      <c r="E34" s="49"/>
      <c r="F34" s="44" t="s">
        <v>18</v>
      </c>
      <c r="G34" s="45">
        <v>0</v>
      </c>
      <c r="H34" s="4">
        <v>3</v>
      </c>
      <c r="I34" s="2">
        <f>VLOOKUP(F34,$J$100:$K$113,2,FALSE)</f>
        <v>0</v>
      </c>
      <c r="J34" s="2">
        <f>+I34*G34</f>
        <v>0</v>
      </c>
    </row>
    <row r="35" spans="1:12">
      <c r="A35" s="150"/>
      <c r="B35" s="49"/>
      <c r="C35" s="43"/>
      <c r="D35" s="43"/>
      <c r="E35" s="49"/>
      <c r="F35" s="44" t="s">
        <v>18</v>
      </c>
      <c r="G35" s="45">
        <f t="shared" ref="G35" si="4">IF(F35&lt;&gt;":",H35,0)</f>
        <v>0</v>
      </c>
      <c r="H35" s="4">
        <v>3</v>
      </c>
      <c r="I35" s="2">
        <f>VLOOKUP(F35,$J$100:$K$113,2,FALSE)</f>
        <v>0</v>
      </c>
      <c r="J35" s="2">
        <f>+I35*G35</f>
        <v>0</v>
      </c>
    </row>
    <row r="36" spans="1:12" ht="13">
      <c r="A36" s="225" t="s">
        <v>66</v>
      </c>
      <c r="B36" s="209"/>
      <c r="C36" s="209"/>
      <c r="D36" s="209"/>
      <c r="E36" s="209"/>
      <c r="F36" s="211"/>
      <c r="G36" s="212"/>
      <c r="H36" s="69"/>
      <c r="I36" s="2"/>
    </row>
    <row r="37" spans="1:12">
      <c r="A37" s="86"/>
      <c r="B37" s="103"/>
      <c r="C37" s="87"/>
      <c r="D37" s="43"/>
      <c r="E37" s="104"/>
      <c r="F37" s="44" t="s">
        <v>18</v>
      </c>
      <c r="G37" s="45">
        <f t="shared" ref="G37:G39" si="5">IF(F37&lt;&gt;":",H37,0)</f>
        <v>0</v>
      </c>
      <c r="H37" s="4">
        <v>3</v>
      </c>
      <c r="I37" s="2">
        <f>VLOOKUP(F37,$J$100:$K$113,2,FALSE)</f>
        <v>0</v>
      </c>
      <c r="J37" s="2">
        <f>+I37*G37</f>
        <v>0</v>
      </c>
    </row>
    <row r="38" spans="1:12">
      <c r="A38" s="150"/>
      <c r="B38" s="49"/>
      <c r="C38" s="43"/>
      <c r="D38" s="43"/>
      <c r="E38" s="49"/>
      <c r="F38" s="44" t="s">
        <v>18</v>
      </c>
      <c r="G38" s="45">
        <f t="shared" si="5"/>
        <v>0</v>
      </c>
      <c r="H38" s="4">
        <v>3</v>
      </c>
      <c r="I38" s="2">
        <f>VLOOKUP(F38,$J$100:$K$113,2,FALSE)</f>
        <v>0</v>
      </c>
      <c r="J38" s="2">
        <f>+I38*G38</f>
        <v>0</v>
      </c>
    </row>
    <row r="39" spans="1:12">
      <c r="A39" s="150"/>
      <c r="B39" s="152"/>
      <c r="C39" s="43"/>
      <c r="D39" s="43"/>
      <c r="E39" s="49"/>
      <c r="F39" s="44" t="s">
        <v>18</v>
      </c>
      <c r="G39" s="45">
        <f t="shared" si="5"/>
        <v>0</v>
      </c>
      <c r="H39" s="4">
        <v>3</v>
      </c>
      <c r="I39" s="2">
        <f>VLOOKUP(F39,$J$100:$K$113,2,FALSE)</f>
        <v>0</v>
      </c>
      <c r="J39" s="2">
        <f>+I39*G39</f>
        <v>0</v>
      </c>
    </row>
    <row r="40" spans="1:12" ht="12" customHeight="1" thickBot="1">
      <c r="A40" s="222"/>
      <c r="B40" s="223"/>
      <c r="C40" s="223"/>
      <c r="D40" s="223"/>
      <c r="E40" s="72" t="s">
        <v>24</v>
      </c>
      <c r="F40" s="72">
        <f>+SUM(G26:G39)</f>
        <v>0</v>
      </c>
      <c r="G40" s="84"/>
      <c r="I40" s="2">
        <f>SUM(I17:I39)</f>
        <v>0</v>
      </c>
      <c r="J40" s="2">
        <f>SUM(J17:J39)</f>
        <v>0</v>
      </c>
      <c r="K40" s="2">
        <f>SUM(G33:G39)</f>
        <v>0</v>
      </c>
      <c r="L40" s="62" t="s">
        <v>45</v>
      </c>
    </row>
    <row r="41" spans="1:12" ht="15" thickTop="1" thickBot="1">
      <c r="A41" s="220" t="s">
        <v>55</v>
      </c>
      <c r="B41" s="221"/>
      <c r="C41" s="221"/>
      <c r="D41" s="221"/>
      <c r="E41" s="221"/>
      <c r="F41" s="79"/>
      <c r="G41" s="80"/>
      <c r="K41" s="2">
        <f>SUM(J33:J39)</f>
        <v>0</v>
      </c>
      <c r="L41" s="62" t="s">
        <v>44</v>
      </c>
    </row>
    <row r="42" spans="1:12" ht="13.5" thickTop="1">
      <c r="A42" s="164" t="s">
        <v>69</v>
      </c>
      <c r="B42" s="165"/>
      <c r="C42" s="165"/>
      <c r="D42" s="166"/>
      <c r="E42" s="166"/>
      <c r="F42" s="166"/>
      <c r="G42" s="167"/>
      <c r="I42" s="2"/>
      <c r="J42" s="2"/>
    </row>
    <row r="43" spans="1:12">
      <c r="A43" s="126"/>
      <c r="B43" s="127"/>
      <c r="C43" s="127"/>
      <c r="D43" s="128"/>
      <c r="E43" s="127"/>
      <c r="F43" s="44" t="s">
        <v>18</v>
      </c>
      <c r="G43" s="45">
        <v>0</v>
      </c>
      <c r="H43" s="71">
        <v>3</v>
      </c>
      <c r="I43" s="2">
        <f>VLOOKUP(F43,$J$100:$K$113,2,FALSE)</f>
        <v>0</v>
      </c>
      <c r="J43" s="2">
        <f>+I43*G43</f>
        <v>0</v>
      </c>
    </row>
    <row r="44" spans="1:12">
      <c r="A44" s="41"/>
      <c r="B44" s="42"/>
      <c r="C44" s="42"/>
      <c r="D44" s="54"/>
      <c r="E44" s="42"/>
      <c r="F44" s="54" t="s">
        <v>18</v>
      </c>
      <c r="G44" s="45">
        <f t="shared" ref="G44" si="6">IF(F44&lt;&gt;":",H44,0)</f>
        <v>0</v>
      </c>
      <c r="H44" s="4">
        <v>3</v>
      </c>
      <c r="I44" s="2">
        <f>VLOOKUP(F44,$J$100:$K$113,2,FALSE)</f>
        <v>0</v>
      </c>
      <c r="J44" s="2">
        <f>+I44*G44</f>
        <v>0</v>
      </c>
    </row>
    <row r="45" spans="1:12" ht="13">
      <c r="A45" s="208" t="s">
        <v>52</v>
      </c>
      <c r="B45" s="209"/>
      <c r="C45" s="209"/>
      <c r="D45" s="209"/>
      <c r="E45" s="211"/>
      <c r="F45" s="211"/>
      <c r="G45" s="212"/>
      <c r="I45" s="2"/>
      <c r="J45" s="2"/>
    </row>
    <row r="46" spans="1:12">
      <c r="A46" s="41"/>
      <c r="B46" s="42"/>
      <c r="C46" s="42"/>
      <c r="D46" s="54"/>
      <c r="E46" s="42"/>
      <c r="F46" s="54" t="s">
        <v>18</v>
      </c>
      <c r="G46" s="45">
        <f t="shared" ref="G46:G47" si="7">IF(F46&lt;&gt;":",H46,0)</f>
        <v>0</v>
      </c>
      <c r="H46" s="71">
        <v>3</v>
      </c>
      <c r="I46" s="2">
        <f>VLOOKUP(F46,$J$100:$K$113,2,FALSE)</f>
        <v>0</v>
      </c>
      <c r="J46" s="2">
        <f>+I46*G46</f>
        <v>0</v>
      </c>
    </row>
    <row r="47" spans="1:12">
      <c r="A47" s="41"/>
      <c r="B47" s="42"/>
      <c r="C47" s="42"/>
      <c r="D47" s="54"/>
      <c r="E47" s="42"/>
      <c r="F47" s="54" t="s">
        <v>18</v>
      </c>
      <c r="G47" s="45">
        <f t="shared" si="7"/>
        <v>0</v>
      </c>
      <c r="H47" s="71">
        <v>3</v>
      </c>
      <c r="I47" s="2">
        <f>VLOOKUP(F47,$J$100:$K$113,2,FALSE)</f>
        <v>0</v>
      </c>
      <c r="J47" s="2">
        <f>+I47*G47</f>
        <v>0</v>
      </c>
    </row>
    <row r="48" spans="1:12" ht="13">
      <c r="A48" s="168" t="s">
        <v>67</v>
      </c>
      <c r="B48" s="169"/>
      <c r="C48" s="169"/>
      <c r="D48" s="169"/>
      <c r="E48" s="169"/>
      <c r="F48" s="169"/>
      <c r="G48" s="170"/>
    </row>
    <row r="49" spans="1:12">
      <c r="A49" s="41"/>
      <c r="B49" s="42"/>
      <c r="C49" s="42"/>
      <c r="D49" s="54"/>
      <c r="E49" s="42"/>
      <c r="F49" s="54" t="s">
        <v>18</v>
      </c>
      <c r="G49" s="45">
        <f t="shared" ref="G49:G50" si="8">IF(F49&lt;&gt;":",H49,0)</f>
        <v>0</v>
      </c>
      <c r="H49" s="71">
        <v>4</v>
      </c>
      <c r="I49" s="2">
        <f>VLOOKUP(F49,$J$100:$K$113,2,FALSE)</f>
        <v>0</v>
      </c>
      <c r="J49" s="2">
        <f>+I49*G49</f>
        <v>0</v>
      </c>
    </row>
    <row r="50" spans="1:12" ht="13.5" customHeight="1">
      <c r="A50" s="41"/>
      <c r="B50" s="42"/>
      <c r="C50" s="42"/>
      <c r="D50" s="54"/>
      <c r="E50" s="42"/>
      <c r="F50" s="54" t="s">
        <v>18</v>
      </c>
      <c r="G50" s="45">
        <f t="shared" si="8"/>
        <v>0</v>
      </c>
      <c r="H50" s="4">
        <v>4</v>
      </c>
      <c r="I50" s="2">
        <f>VLOOKUP(F50,$J$100:$K$113,2,FALSE)</f>
        <v>0</v>
      </c>
      <c r="J50" s="2">
        <f>+I50*G50</f>
        <v>0</v>
      </c>
    </row>
    <row r="51" spans="1:12" ht="12" customHeight="1">
      <c r="A51" s="235" t="s">
        <v>71</v>
      </c>
      <c r="B51" s="236"/>
      <c r="C51" s="236"/>
      <c r="D51" s="236"/>
      <c r="E51" s="236"/>
      <c r="F51" s="236"/>
      <c r="G51" s="237"/>
      <c r="H51" s="234"/>
      <c r="I51" s="2"/>
      <c r="J51" s="2"/>
    </row>
    <row r="52" spans="1:12" ht="12" customHeight="1" thickBot="1">
      <c r="A52" s="171" t="s">
        <v>27</v>
      </c>
      <c r="B52" s="156"/>
      <c r="C52" s="156"/>
      <c r="D52" s="156"/>
      <c r="E52" s="156"/>
      <c r="F52" s="74">
        <f>+SUM(G43:G50)</f>
        <v>0</v>
      </c>
      <c r="G52" s="73"/>
      <c r="I52" s="2">
        <f>SUM(I43:I50)</f>
        <v>0</v>
      </c>
      <c r="J52" s="2">
        <f>SUM(J43:J50)</f>
        <v>0</v>
      </c>
      <c r="K52" s="2">
        <f>SUM(G49:G50)</f>
        <v>0</v>
      </c>
      <c r="L52" s="62" t="s">
        <v>45</v>
      </c>
    </row>
    <row r="53" spans="1:12" ht="15" thickTop="1" thickBot="1">
      <c r="A53" s="157" t="s">
        <v>56</v>
      </c>
      <c r="B53" s="158"/>
      <c r="C53" s="159"/>
      <c r="D53" s="159"/>
      <c r="E53" s="159"/>
      <c r="F53" s="159"/>
      <c r="G53" s="160"/>
      <c r="K53" s="2">
        <f>SUM(J49:J50)</f>
        <v>0</v>
      </c>
      <c r="L53" s="62" t="s">
        <v>44</v>
      </c>
    </row>
    <row r="54" spans="1:12" ht="13.5" thickTop="1">
      <c r="A54" s="164" t="s">
        <v>68</v>
      </c>
      <c r="B54" s="165"/>
      <c r="C54" s="165"/>
      <c r="D54" s="166"/>
      <c r="E54" s="166"/>
      <c r="F54" s="166"/>
      <c r="G54" s="167"/>
    </row>
    <row r="55" spans="1:12">
      <c r="A55" s="41"/>
      <c r="B55" s="42"/>
      <c r="C55" s="43"/>
      <c r="D55" s="43"/>
      <c r="E55" s="49"/>
      <c r="F55" s="44" t="s">
        <v>18</v>
      </c>
      <c r="G55" s="45">
        <f t="shared" ref="G55:G59" si="9">IF(F55&lt;&gt;":",H55,0)</f>
        <v>0</v>
      </c>
      <c r="H55" s="71">
        <v>3</v>
      </c>
      <c r="I55" s="2">
        <f>VLOOKUP(F55,$J$100:$K$113,2,FALSE)</f>
        <v>0</v>
      </c>
      <c r="J55" s="2">
        <f>+I55*G55</f>
        <v>0</v>
      </c>
    </row>
    <row r="56" spans="1:12">
      <c r="A56" s="41"/>
      <c r="B56" s="42"/>
      <c r="C56" s="43"/>
      <c r="D56" s="43"/>
      <c r="E56" s="49"/>
      <c r="F56" s="44" t="s">
        <v>18</v>
      </c>
      <c r="G56" s="45">
        <f t="shared" si="9"/>
        <v>0</v>
      </c>
      <c r="H56" s="4">
        <v>4</v>
      </c>
      <c r="I56" s="2">
        <f>VLOOKUP(F56,$J$100:$K$113,2,FALSE)</f>
        <v>0</v>
      </c>
      <c r="J56" s="2">
        <f>+I56*G56</f>
        <v>0</v>
      </c>
    </row>
    <row r="57" spans="1:12">
      <c r="A57" s="41"/>
      <c r="B57" s="42"/>
      <c r="C57" s="43"/>
      <c r="D57" s="43"/>
      <c r="E57" s="49"/>
      <c r="F57" s="44" t="s">
        <v>18</v>
      </c>
      <c r="G57" s="45">
        <f t="shared" si="9"/>
        <v>0</v>
      </c>
      <c r="H57" s="39">
        <v>3</v>
      </c>
      <c r="I57" s="2">
        <f>VLOOKUP(F57,$J$100:$K$113,2,FALSE)</f>
        <v>0</v>
      </c>
      <c r="J57" s="2">
        <f>+I57*G57</f>
        <v>0</v>
      </c>
    </row>
    <row r="58" spans="1:12">
      <c r="A58" s="41"/>
      <c r="B58" s="42"/>
      <c r="C58" s="43"/>
      <c r="D58" s="43"/>
      <c r="E58" s="49"/>
      <c r="F58" s="44" t="s">
        <v>18</v>
      </c>
      <c r="G58" s="45">
        <f t="shared" si="9"/>
        <v>0</v>
      </c>
      <c r="H58" s="4">
        <v>3</v>
      </c>
      <c r="I58" s="2">
        <f>VLOOKUP(F58,$J$100:$K$113,2,FALSE)</f>
        <v>0</v>
      </c>
      <c r="J58" s="2">
        <f>+I58*G58</f>
        <v>0</v>
      </c>
    </row>
    <row r="59" spans="1:12">
      <c r="A59" s="41"/>
      <c r="B59" s="42"/>
      <c r="C59" s="43"/>
      <c r="D59" s="43"/>
      <c r="E59" s="49"/>
      <c r="F59" s="44" t="s">
        <v>18</v>
      </c>
      <c r="G59" s="45">
        <f t="shared" si="9"/>
        <v>0</v>
      </c>
      <c r="H59" s="39">
        <v>3</v>
      </c>
      <c r="I59" s="2">
        <f>VLOOKUP(F59,$J$100:$K$113,2,FALSE)</f>
        <v>0</v>
      </c>
      <c r="J59" s="2">
        <f>+I59*G59</f>
        <v>0</v>
      </c>
    </row>
    <row r="60" spans="1:12" ht="13" thickBot="1">
      <c r="A60" s="155" t="s">
        <v>26</v>
      </c>
      <c r="B60" s="156"/>
      <c r="C60" s="156"/>
      <c r="D60" s="156"/>
      <c r="E60" s="156"/>
      <c r="F60" s="74">
        <f>+SUM(G55:G59)</f>
        <v>0</v>
      </c>
      <c r="G60" s="73"/>
      <c r="I60" s="2">
        <f>SUM(I55:I59)</f>
        <v>0</v>
      </c>
      <c r="J60" s="2">
        <f>SUM(J55:J59)</f>
        <v>0</v>
      </c>
      <c r="K60" s="2">
        <f>SUM(G55:G59)</f>
        <v>0</v>
      </c>
      <c r="L60" s="62" t="s">
        <v>45</v>
      </c>
    </row>
    <row r="61" spans="1:12" ht="15" thickTop="1" thickBot="1">
      <c r="A61" s="176" t="s">
        <v>22</v>
      </c>
      <c r="B61" s="177"/>
      <c r="C61" s="177"/>
      <c r="D61" s="177"/>
      <c r="E61" s="177"/>
      <c r="F61" s="177"/>
      <c r="G61" s="178"/>
      <c r="K61" s="2">
        <f>SUM(J55:J59)</f>
        <v>0</v>
      </c>
      <c r="L61" s="62" t="s">
        <v>44</v>
      </c>
    </row>
    <row r="62" spans="1:12" ht="13" thickTop="1">
      <c r="A62" s="195" t="s">
        <v>57</v>
      </c>
      <c r="B62" s="196"/>
      <c r="C62" s="196"/>
      <c r="D62" s="196"/>
      <c r="E62" s="196"/>
      <c r="F62" s="196"/>
      <c r="G62" s="197"/>
    </row>
    <row r="63" spans="1:12" hidden="1">
      <c r="A63" s="198"/>
      <c r="B63" s="199"/>
      <c r="C63" s="199"/>
      <c r="D63" s="199"/>
      <c r="E63" s="199"/>
      <c r="F63" s="199"/>
      <c r="G63" s="200"/>
      <c r="H63" s="5"/>
      <c r="I63" s="6"/>
    </row>
    <row r="64" spans="1:12" hidden="1">
      <c r="A64" s="198"/>
      <c r="B64" s="199"/>
      <c r="C64" s="199"/>
      <c r="D64" s="199"/>
      <c r="E64" s="199"/>
      <c r="F64" s="199"/>
      <c r="G64" s="200"/>
      <c r="H64" s="5"/>
      <c r="I64" s="6"/>
    </row>
    <row r="65" spans="1:10" ht="22.5" hidden="1" customHeight="1">
      <c r="A65" s="186"/>
      <c r="B65" s="187"/>
      <c r="C65" s="187"/>
      <c r="D65" s="187"/>
      <c r="E65" s="187"/>
      <c r="F65" s="187"/>
      <c r="G65" s="188"/>
      <c r="H65" s="5"/>
      <c r="I65" s="6"/>
    </row>
    <row r="66" spans="1:10" ht="12.75" hidden="1" customHeight="1">
      <c r="A66" s="65"/>
      <c r="B66" s="64"/>
      <c r="C66" s="64"/>
      <c r="D66" s="64"/>
      <c r="E66" s="64"/>
      <c r="F66" s="67" t="s">
        <v>18</v>
      </c>
      <c r="G66" s="66">
        <v>0</v>
      </c>
      <c r="I66" s="2"/>
    </row>
    <row r="67" spans="1:10" ht="12.75" customHeight="1">
      <c r="A67" s="65"/>
      <c r="B67" s="64"/>
      <c r="C67" s="64"/>
      <c r="D67" s="67"/>
      <c r="E67" s="64"/>
      <c r="F67" s="44" t="s">
        <v>18</v>
      </c>
      <c r="G67" s="66">
        <v>0</v>
      </c>
      <c r="H67" s="71">
        <v>3</v>
      </c>
      <c r="I67" s="2">
        <f>VLOOKUP(F67,$J$100:$K$113,2,FALSE)</f>
        <v>0</v>
      </c>
      <c r="J67" s="2">
        <f>+I67*G67</f>
        <v>0</v>
      </c>
    </row>
    <row r="68" spans="1:10" ht="12.75" hidden="1" customHeight="1">
      <c r="A68" s="46"/>
      <c r="B68" s="55"/>
      <c r="C68" s="47"/>
      <c r="D68" s="47"/>
      <c r="E68" s="55"/>
      <c r="F68" s="47" t="s">
        <v>18</v>
      </c>
      <c r="G68" s="56">
        <v>0</v>
      </c>
      <c r="H68" s="39">
        <v>3</v>
      </c>
      <c r="I68" s="2">
        <f>VLOOKUP(F68,$J$100:$K$113,2,FALSE)</f>
        <v>0</v>
      </c>
      <c r="J68" s="2">
        <f>+I68*G68</f>
        <v>0</v>
      </c>
    </row>
    <row r="69" spans="1:10" hidden="1">
      <c r="A69" s="201" t="s">
        <v>61</v>
      </c>
      <c r="B69" s="202"/>
      <c r="C69" s="202"/>
      <c r="D69" s="202"/>
      <c r="E69" s="202"/>
      <c r="F69" s="202"/>
      <c r="G69" s="203"/>
    </row>
    <row r="70" spans="1:10" ht="25.5" customHeight="1">
      <c r="A70" s="204"/>
      <c r="B70" s="205"/>
      <c r="C70" s="205"/>
      <c r="D70" s="205"/>
      <c r="E70" s="205"/>
      <c r="F70" s="205"/>
      <c r="G70" s="206"/>
    </row>
    <row r="71" spans="1:10">
      <c r="A71" s="146"/>
      <c r="B71" s="87"/>
      <c r="C71" s="87"/>
      <c r="D71" s="43"/>
      <c r="E71" s="87"/>
      <c r="F71" s="47" t="s">
        <v>18</v>
      </c>
      <c r="G71" s="45">
        <f t="shared" ref="G71:G72" si="10">IF(F71&lt;&gt;":",H71,0)</f>
        <v>0</v>
      </c>
      <c r="H71" s="71">
        <v>3</v>
      </c>
      <c r="I71" s="2">
        <f>VLOOKUP(F71,$J$100:$K$113,2,FALSE)</f>
        <v>0</v>
      </c>
      <c r="J71" s="2">
        <f>+I71*G71</f>
        <v>0</v>
      </c>
    </row>
    <row r="72" spans="1:10">
      <c r="A72" s="86"/>
      <c r="B72" s="103"/>
      <c r="C72" s="151"/>
      <c r="D72" s="43"/>
      <c r="E72" s="103"/>
      <c r="F72" s="47" t="s">
        <v>18</v>
      </c>
      <c r="G72" s="45">
        <f t="shared" si="10"/>
        <v>0</v>
      </c>
      <c r="H72" s="71">
        <v>3</v>
      </c>
      <c r="I72" s="2">
        <f>VLOOKUP(F72,$J$100:$K$113,2,FALSE)</f>
        <v>0</v>
      </c>
      <c r="J72" s="2">
        <f>+I72*G72</f>
        <v>0</v>
      </c>
    </row>
    <row r="73" spans="1:10">
      <c r="A73" s="189" t="s">
        <v>62</v>
      </c>
      <c r="B73" s="190"/>
      <c r="C73" s="190"/>
      <c r="D73" s="190"/>
      <c r="E73" s="190"/>
      <c r="F73" s="190"/>
      <c r="G73" s="191"/>
      <c r="H73" s="100"/>
      <c r="I73" s="2"/>
      <c r="J73" s="2"/>
    </row>
    <row r="74" spans="1:10" ht="15" customHeight="1">
      <c r="A74" s="192"/>
      <c r="B74" s="193"/>
      <c r="C74" s="193"/>
      <c r="D74" s="193"/>
      <c r="E74" s="193"/>
      <c r="F74" s="193"/>
      <c r="G74" s="194"/>
      <c r="H74" s="100"/>
      <c r="I74" s="2"/>
      <c r="J74" s="2"/>
    </row>
    <row r="75" spans="1:10">
      <c r="A75" s="124"/>
      <c r="B75" s="42"/>
      <c r="C75" s="43"/>
      <c r="D75" s="43"/>
      <c r="E75" s="42"/>
      <c r="F75" s="44" t="s">
        <v>18</v>
      </c>
      <c r="G75" s="45">
        <v>0</v>
      </c>
      <c r="H75" s="71">
        <v>3</v>
      </c>
      <c r="I75" s="2">
        <f>VLOOKUP(F75,$J$100:$K$113,2,FALSE)</f>
        <v>0</v>
      </c>
      <c r="J75" s="2">
        <f>+I75*G75</f>
        <v>0</v>
      </c>
    </row>
    <row r="76" spans="1:10" ht="13" thickBot="1">
      <c r="A76" s="155" t="s">
        <v>27</v>
      </c>
      <c r="B76" s="175"/>
      <c r="C76" s="175"/>
      <c r="D76" s="175"/>
      <c r="E76" s="175"/>
      <c r="F76" s="75">
        <f>+SUM(G66:G75)</f>
        <v>0</v>
      </c>
      <c r="G76" s="76"/>
    </row>
    <row r="77" spans="1:10" ht="16.5" customHeight="1" thickTop="1" thickBot="1">
      <c r="A77" s="179" t="s">
        <v>33</v>
      </c>
      <c r="B77" s="180"/>
      <c r="C77" s="181"/>
      <c r="D77" s="181"/>
      <c r="E77" s="181"/>
      <c r="F77" s="181"/>
      <c r="G77" s="182"/>
      <c r="H77" s="5"/>
      <c r="I77" s="2"/>
      <c r="J77" s="2"/>
    </row>
    <row r="78" spans="1:10" ht="13.5" customHeight="1" thickTop="1">
      <c r="A78" s="161" t="s">
        <v>70</v>
      </c>
      <c r="B78" s="162"/>
      <c r="C78" s="162"/>
      <c r="D78" s="162"/>
      <c r="E78" s="162"/>
      <c r="F78" s="162"/>
      <c r="G78" s="163"/>
    </row>
    <row r="79" spans="1:10" ht="13.5" customHeight="1">
      <c r="A79" s="230"/>
      <c r="B79" s="231"/>
      <c r="C79" s="231"/>
      <c r="D79" s="231"/>
      <c r="E79" s="231"/>
      <c r="F79" s="233" t="s">
        <v>18</v>
      </c>
      <c r="G79" s="232">
        <f t="shared" ref="G79" si="11">IF(F79&lt;&gt;":",H79,0)</f>
        <v>0</v>
      </c>
      <c r="H79" s="71">
        <v>3</v>
      </c>
      <c r="I79" s="2">
        <f>VLOOKUP(F79,$J$100:$K$113,2,FALSE)</f>
        <v>0</v>
      </c>
      <c r="J79" s="2">
        <f>+I79*G79</f>
        <v>0</v>
      </c>
    </row>
    <row r="80" spans="1:10" ht="13" thickBot="1">
      <c r="A80" s="41"/>
      <c r="B80" s="42"/>
      <c r="C80" s="42"/>
      <c r="D80" s="54"/>
      <c r="E80" s="42"/>
      <c r="F80" s="54" t="s">
        <v>18</v>
      </c>
      <c r="G80" s="45">
        <f t="shared" ref="G80" si="12">IF(F80&lt;&gt;":",H80,0)</f>
        <v>0</v>
      </c>
      <c r="H80" s="71">
        <v>3</v>
      </c>
      <c r="I80" s="2">
        <f>VLOOKUP(F80,$J$100:$K$113,2,FALSE)</f>
        <v>0</v>
      </c>
      <c r="J80" s="2">
        <f>+I80*G80</f>
        <v>0</v>
      </c>
    </row>
    <row r="81" spans="1:12" hidden="1">
      <c r="A81" s="183" t="s">
        <v>34</v>
      </c>
      <c r="B81" s="184"/>
      <c r="C81" s="184"/>
      <c r="D81" s="184"/>
      <c r="E81" s="184"/>
      <c r="F81" s="184"/>
      <c r="G81" s="185"/>
    </row>
    <row r="82" spans="1:12" ht="50.25" hidden="1" customHeight="1">
      <c r="A82" s="186"/>
      <c r="B82" s="187"/>
      <c r="C82" s="187"/>
      <c r="D82" s="187"/>
      <c r="E82" s="187"/>
      <c r="F82" s="187"/>
      <c r="G82" s="188"/>
      <c r="H82" s="5"/>
      <c r="I82" s="2"/>
      <c r="J82" s="2"/>
    </row>
    <row r="83" spans="1:12" ht="13.5" thickTop="1">
      <c r="A83" s="161" t="s">
        <v>51</v>
      </c>
      <c r="B83" s="162"/>
      <c r="C83" s="162"/>
      <c r="D83" s="162"/>
      <c r="E83" s="162"/>
      <c r="F83" s="162"/>
      <c r="G83" s="163"/>
      <c r="H83" s="145"/>
      <c r="I83" s="2"/>
      <c r="J83" s="2"/>
    </row>
    <row r="84" spans="1:12">
      <c r="A84" s="149"/>
      <c r="B84" s="90"/>
      <c r="C84" s="91"/>
      <c r="D84" s="57"/>
      <c r="E84" s="92"/>
      <c r="F84" s="44" t="s">
        <v>18</v>
      </c>
      <c r="G84" s="45">
        <v>0</v>
      </c>
      <c r="H84" s="68">
        <v>3</v>
      </c>
      <c r="I84" s="2">
        <f t="shared" ref="I84:I90" si="13">VLOOKUP(F84,$J$100:$K$113,2,FALSE)</f>
        <v>0</v>
      </c>
      <c r="J84" s="2">
        <f>+I84*G84</f>
        <v>0</v>
      </c>
    </row>
    <row r="85" spans="1:12">
      <c r="A85" s="86"/>
      <c r="B85" s="103"/>
      <c r="C85" s="87"/>
      <c r="D85" s="43"/>
      <c r="E85" s="104"/>
      <c r="F85" s="44" t="s">
        <v>18</v>
      </c>
      <c r="G85" s="45">
        <v>0</v>
      </c>
      <c r="H85" s="71">
        <v>3</v>
      </c>
      <c r="I85" s="2">
        <f t="shared" si="13"/>
        <v>0</v>
      </c>
      <c r="J85" s="2">
        <f t="shared" ref="J85:J90" si="14">+I85*G85</f>
        <v>0</v>
      </c>
    </row>
    <row r="86" spans="1:12">
      <c r="A86" s="86"/>
      <c r="B86" s="103"/>
      <c r="C86" s="87"/>
      <c r="D86" s="43"/>
      <c r="E86" s="104"/>
      <c r="F86" s="44" t="s">
        <v>18</v>
      </c>
      <c r="G86" s="45">
        <v>0</v>
      </c>
      <c r="H86" s="4">
        <v>3</v>
      </c>
      <c r="I86" s="2">
        <f t="shared" si="13"/>
        <v>0</v>
      </c>
      <c r="J86" s="2">
        <f t="shared" si="14"/>
        <v>0</v>
      </c>
    </row>
    <row r="87" spans="1:12">
      <c r="A87" s="86"/>
      <c r="B87" s="103"/>
      <c r="C87" s="87"/>
      <c r="D87" s="43"/>
      <c r="E87" s="104"/>
      <c r="F87" s="44" t="s">
        <v>18</v>
      </c>
      <c r="G87" s="45">
        <v>0</v>
      </c>
      <c r="H87" s="39">
        <v>3</v>
      </c>
      <c r="I87" s="2">
        <f t="shared" si="13"/>
        <v>0</v>
      </c>
      <c r="J87" s="2">
        <f t="shared" ref="J87" si="15">+I87*G87</f>
        <v>0</v>
      </c>
    </row>
    <row r="88" spans="1:12">
      <c r="A88" s="86"/>
      <c r="B88" s="103"/>
      <c r="C88" s="87"/>
      <c r="D88" s="43"/>
      <c r="E88" s="85"/>
      <c r="F88" s="44" t="s">
        <v>18</v>
      </c>
      <c r="G88" s="45">
        <v>0</v>
      </c>
      <c r="H88" s="39">
        <v>3</v>
      </c>
      <c r="I88" s="2">
        <f t="shared" si="13"/>
        <v>0</v>
      </c>
      <c r="J88" s="2">
        <f t="shared" si="14"/>
        <v>0</v>
      </c>
    </row>
    <row r="89" spans="1:12">
      <c r="A89" s="86"/>
      <c r="B89" s="103"/>
      <c r="C89" s="87"/>
      <c r="D89" s="43"/>
      <c r="E89" s="85"/>
      <c r="F89" s="44" t="s">
        <v>18</v>
      </c>
      <c r="G89" s="45">
        <v>0</v>
      </c>
      <c r="H89" s="4">
        <v>3</v>
      </c>
      <c r="I89" s="2">
        <f t="shared" si="13"/>
        <v>0</v>
      </c>
      <c r="J89" s="2">
        <f t="shared" si="14"/>
        <v>0</v>
      </c>
    </row>
    <row r="90" spans="1:12" hidden="1">
      <c r="A90" s="86"/>
      <c r="B90" s="103"/>
      <c r="C90" s="87"/>
      <c r="D90" s="43"/>
      <c r="E90" s="85"/>
      <c r="F90" s="44" t="s">
        <v>18</v>
      </c>
      <c r="G90" s="45">
        <v>0</v>
      </c>
      <c r="H90" s="39">
        <v>3</v>
      </c>
      <c r="I90" s="2">
        <f t="shared" si="13"/>
        <v>0</v>
      </c>
      <c r="J90" s="2">
        <f t="shared" si="14"/>
        <v>0</v>
      </c>
    </row>
    <row r="91" spans="1:12" ht="13" thickBot="1">
      <c r="A91" s="171" t="s">
        <v>24</v>
      </c>
      <c r="B91" s="156"/>
      <c r="C91" s="156"/>
      <c r="D91" s="156"/>
      <c r="E91" s="156"/>
      <c r="F91" s="83">
        <f>+SUM(G80:G90)</f>
        <v>0</v>
      </c>
      <c r="G91" s="84"/>
      <c r="I91" s="2"/>
      <c r="J91" s="2">
        <f>SUM(J67:J89)</f>
        <v>0</v>
      </c>
    </row>
    <row r="92" spans="1:12" ht="13.5" thickTop="1">
      <c r="A92" s="129" t="s">
        <v>49</v>
      </c>
      <c r="B92" s="130" t="s">
        <v>50</v>
      </c>
      <c r="C92" s="131">
        <f>+SUM(F23:F40:F52:F60)</f>
        <v>0</v>
      </c>
      <c r="D92" s="131"/>
      <c r="E92" s="131"/>
      <c r="F92" s="131"/>
      <c r="G92" s="132"/>
      <c r="I92" s="2"/>
      <c r="J92" s="2"/>
      <c r="K92" s="2">
        <f>+SUM(J40+J52+J60)</f>
        <v>0</v>
      </c>
      <c r="L92" s="62" t="s">
        <v>43</v>
      </c>
    </row>
    <row r="93" spans="1:12" ht="13">
      <c r="A93" s="136"/>
      <c r="B93" s="144" t="s">
        <v>28</v>
      </c>
      <c r="C93" s="147" t="e">
        <f>+K92/C92</f>
        <v>#DIV/0!</v>
      </c>
      <c r="D93" s="134" t="s">
        <v>48</v>
      </c>
      <c r="E93" s="147" t="e">
        <f>K93/I93</f>
        <v>#DIV/0!</v>
      </c>
      <c r="F93" s="133"/>
      <c r="G93" s="135"/>
      <c r="I93" s="2">
        <f>+SUM(K40+K52+K60+G80)</f>
        <v>0</v>
      </c>
      <c r="J93" s="62" t="s">
        <v>45</v>
      </c>
      <c r="K93" s="2">
        <f>+SUM(K61+K53+K41)</f>
        <v>0</v>
      </c>
      <c r="L93" s="62" t="s">
        <v>44</v>
      </c>
    </row>
    <row r="94" spans="1:12" ht="13">
      <c r="A94" s="136"/>
      <c r="B94" s="144" t="s">
        <v>42</v>
      </c>
      <c r="C94" s="133"/>
      <c r="D94" s="137"/>
      <c r="E94" s="133"/>
      <c r="F94" s="133"/>
      <c r="G94" s="135"/>
      <c r="I94" s="2"/>
      <c r="J94" s="2"/>
    </row>
    <row r="95" spans="1:12" ht="13.5" thickBot="1">
      <c r="A95" s="138" t="s">
        <v>4</v>
      </c>
      <c r="B95" s="139" t="e">
        <f>$J$98</f>
        <v>#DIV/0!</v>
      </c>
      <c r="C95" s="140" t="s">
        <v>29</v>
      </c>
      <c r="D95" s="141"/>
      <c r="E95" s="142"/>
      <c r="F95" s="141">
        <f>SUM(F91+F76+F60+F52+F40+F23)</f>
        <v>0</v>
      </c>
      <c r="G95" s="143">
        <f>SUM(G94+F95)</f>
        <v>0</v>
      </c>
    </row>
    <row r="96" spans="1:12" ht="13" thickTop="1">
      <c r="A96" s="172" t="s">
        <v>47</v>
      </c>
      <c r="B96" s="173"/>
      <c r="C96" s="173"/>
      <c r="D96" s="173"/>
      <c r="E96" s="173"/>
      <c r="F96" s="173"/>
      <c r="G96" s="173"/>
      <c r="H96" s="5"/>
      <c r="I96" s="2"/>
      <c r="J96" s="2"/>
    </row>
    <row r="97" spans="1:20">
      <c r="A97" s="174"/>
      <c r="B97" s="174"/>
      <c r="C97" s="174"/>
      <c r="D97" s="174"/>
      <c r="E97" s="174"/>
      <c r="F97" s="174"/>
      <c r="G97" s="174"/>
      <c r="H97" s="5"/>
      <c r="I97" s="2"/>
      <c r="J97" s="2">
        <f>+SUM(J40+J52+J60+J91)</f>
        <v>0</v>
      </c>
    </row>
    <row r="98" spans="1:20">
      <c r="A98" s="174"/>
      <c r="B98" s="174"/>
      <c r="C98" s="174"/>
      <c r="D98" s="174"/>
      <c r="E98" s="174"/>
      <c r="F98" s="174"/>
      <c r="G98" s="174"/>
      <c r="H98" s="5"/>
      <c r="I98" s="2"/>
      <c r="J98" s="2" t="e">
        <f>+J97/F95</f>
        <v>#DIV/0!</v>
      </c>
    </row>
    <row r="99" spans="1:20">
      <c r="A99" s="174"/>
      <c r="B99" s="174"/>
      <c r="C99" s="174"/>
      <c r="D99" s="174"/>
      <c r="E99" s="174"/>
      <c r="F99" s="174"/>
      <c r="G99" s="174"/>
      <c r="H99" s="5"/>
      <c r="I99" s="2"/>
      <c r="J99" s="2"/>
    </row>
    <row r="100" spans="1:20">
      <c r="A100" s="88"/>
      <c r="B100" s="88"/>
      <c r="C100" s="88"/>
      <c r="D100" s="88"/>
      <c r="E100" s="88"/>
      <c r="F100" s="88"/>
      <c r="G100" s="88"/>
      <c r="H100" s="5"/>
      <c r="I100" s="81"/>
      <c r="J100" t="s">
        <v>5</v>
      </c>
      <c r="K100">
        <v>4.33</v>
      </c>
    </row>
    <row r="101" spans="1:20">
      <c r="A101" s="89"/>
      <c r="B101" s="89"/>
      <c r="C101" s="89"/>
      <c r="D101" s="89"/>
      <c r="E101" s="89"/>
      <c r="F101" s="89"/>
      <c r="G101" s="89"/>
      <c r="H101" s="5"/>
      <c r="I101" s="2"/>
      <c r="J101" s="2" t="s">
        <v>6</v>
      </c>
      <c r="K101">
        <v>4</v>
      </c>
    </row>
    <row r="102" spans="1:20">
      <c r="A102" s="89"/>
      <c r="B102" s="89"/>
      <c r="C102" s="89"/>
      <c r="D102" s="89"/>
      <c r="E102" s="89"/>
      <c r="F102" s="89"/>
      <c r="G102" s="89"/>
      <c r="H102" s="5"/>
      <c r="I102" s="2"/>
      <c r="J102" s="2" t="s">
        <v>7</v>
      </c>
      <c r="K102">
        <v>3.67</v>
      </c>
    </row>
    <row r="103" spans="1:20">
      <c r="A103" s="89"/>
      <c r="B103" s="89"/>
      <c r="C103" s="89"/>
      <c r="D103" s="89"/>
      <c r="E103" s="89"/>
      <c r="F103" s="89"/>
      <c r="G103" s="89"/>
      <c r="H103" s="5"/>
      <c r="I103" s="2"/>
      <c r="J103" s="2" t="s">
        <v>8</v>
      </c>
      <c r="K103">
        <v>1</v>
      </c>
    </row>
    <row r="104" spans="1:20">
      <c r="A104" s="5"/>
      <c r="B104" s="5"/>
      <c r="C104" s="30"/>
      <c r="D104" s="30"/>
      <c r="E104" s="5"/>
      <c r="F104" s="30"/>
      <c r="G104" s="5"/>
      <c r="H104" s="5"/>
      <c r="I104" s="2"/>
      <c r="J104" s="2" t="s">
        <v>9</v>
      </c>
      <c r="K104">
        <v>3.33</v>
      </c>
    </row>
    <row r="105" spans="1:20" ht="13.5">
      <c r="A105" s="5"/>
      <c r="B105" s="21"/>
      <c r="C105" s="32"/>
      <c r="D105" s="32"/>
      <c r="E105" s="21"/>
      <c r="F105" s="22"/>
      <c r="G105" s="21"/>
      <c r="H105" s="5"/>
      <c r="I105" s="2"/>
      <c r="J105" s="2" t="s">
        <v>10</v>
      </c>
      <c r="K105">
        <v>3</v>
      </c>
    </row>
    <row r="106" spans="1:20" ht="13">
      <c r="A106" s="21"/>
      <c r="B106" s="21"/>
      <c r="C106" s="22"/>
      <c r="D106" s="22"/>
      <c r="E106" s="21"/>
      <c r="F106" s="22"/>
      <c r="G106" s="33"/>
      <c r="H106" s="5"/>
      <c r="I106" s="2"/>
      <c r="J106" s="2" t="s">
        <v>11</v>
      </c>
      <c r="K106">
        <v>2.67</v>
      </c>
    </row>
    <row r="107" spans="1:20" ht="13">
      <c r="A107" s="21"/>
      <c r="B107" s="21"/>
      <c r="C107" s="22"/>
      <c r="D107" s="22"/>
      <c r="E107" s="21"/>
      <c r="F107" s="22"/>
      <c r="G107" s="21"/>
      <c r="H107" s="5"/>
      <c r="I107" s="2"/>
      <c r="J107" s="2" t="s">
        <v>12</v>
      </c>
      <c r="K107">
        <v>2.33</v>
      </c>
    </row>
    <row r="108" spans="1:20" s="8" customFormat="1" ht="13">
      <c r="A108" s="21"/>
      <c r="B108" s="20"/>
      <c r="C108" s="22"/>
      <c r="D108" s="22"/>
      <c r="E108" s="21"/>
      <c r="F108" s="22"/>
      <c r="G108" s="21"/>
      <c r="H108" s="5"/>
      <c r="I108" s="2"/>
      <c r="J108" s="2" t="s">
        <v>13</v>
      </c>
      <c r="K108">
        <v>2</v>
      </c>
      <c r="L108" s="82"/>
      <c r="M108" s="82"/>
      <c r="N108" s="82"/>
      <c r="O108" s="82"/>
      <c r="P108" s="82"/>
      <c r="Q108" s="82"/>
      <c r="R108" s="82"/>
      <c r="S108" s="82"/>
      <c r="T108" s="82"/>
    </row>
    <row r="109" spans="1:20" ht="13">
      <c r="A109" s="21"/>
      <c r="B109" s="21"/>
      <c r="C109" s="22"/>
      <c r="D109" s="22"/>
      <c r="E109" s="21"/>
      <c r="F109" s="22"/>
      <c r="G109" s="21"/>
      <c r="H109" s="5"/>
      <c r="I109" s="2"/>
      <c r="J109" s="2" t="s">
        <v>14</v>
      </c>
      <c r="K109">
        <v>1.67</v>
      </c>
    </row>
    <row r="110" spans="1:20" ht="13">
      <c r="A110" s="21"/>
      <c r="B110" s="21"/>
      <c r="C110" s="22"/>
      <c r="D110" s="22"/>
      <c r="E110" s="21"/>
      <c r="F110" s="22"/>
      <c r="G110" s="21"/>
      <c r="H110" s="5"/>
      <c r="I110" s="2"/>
      <c r="J110" s="2" t="s">
        <v>15</v>
      </c>
      <c r="K110">
        <v>0</v>
      </c>
    </row>
    <row r="111" spans="1:20" ht="13">
      <c r="A111" s="21"/>
      <c r="B111" s="21"/>
      <c r="C111" s="22"/>
      <c r="D111" s="22"/>
      <c r="E111" s="21"/>
      <c r="F111" s="22"/>
      <c r="G111" s="21"/>
      <c r="H111" s="5"/>
      <c r="I111" s="2"/>
      <c r="J111" s="2" t="s">
        <v>53</v>
      </c>
      <c r="K111">
        <v>1</v>
      </c>
    </row>
    <row r="112" spans="1:20" ht="13">
      <c r="A112" s="21"/>
      <c r="B112" s="21"/>
      <c r="C112" s="22"/>
      <c r="D112" s="22"/>
      <c r="E112" s="21"/>
      <c r="F112" s="22"/>
      <c r="G112" s="21"/>
      <c r="H112" s="5"/>
      <c r="I112" s="2"/>
      <c r="J112" s="2" t="s">
        <v>54</v>
      </c>
      <c r="K112">
        <v>0</v>
      </c>
    </row>
    <row r="113" spans="1:11" ht="13">
      <c r="A113" s="21"/>
      <c r="B113" s="21"/>
      <c r="C113" s="22"/>
      <c r="D113" s="22"/>
      <c r="E113" s="21"/>
      <c r="F113" s="22"/>
      <c r="G113" s="21"/>
      <c r="H113" s="5"/>
      <c r="I113" s="7"/>
      <c r="J113" s="2" t="s">
        <v>18</v>
      </c>
      <c r="K113">
        <v>0</v>
      </c>
    </row>
    <row r="114" spans="1:11" ht="13">
      <c r="A114" s="21"/>
      <c r="B114" s="21"/>
      <c r="C114" s="22"/>
      <c r="D114" s="22"/>
      <c r="E114" s="21"/>
      <c r="F114" s="22"/>
      <c r="G114" s="21"/>
      <c r="H114" s="5"/>
      <c r="I114" s="2"/>
    </row>
    <row r="115" spans="1:11" ht="13">
      <c r="A115" s="21"/>
      <c r="B115" s="21"/>
      <c r="C115" s="22"/>
      <c r="D115" s="22"/>
      <c r="E115" s="21"/>
      <c r="F115" s="22"/>
      <c r="G115" s="21"/>
      <c r="H115" s="5"/>
    </row>
    <row r="116" spans="1:11" ht="13">
      <c r="A116" s="21"/>
      <c r="B116" s="21"/>
      <c r="C116" s="22"/>
      <c r="D116" s="22"/>
      <c r="E116" s="21"/>
      <c r="F116" s="22"/>
      <c r="G116" s="21"/>
      <c r="H116" s="5"/>
      <c r="I116" s="2"/>
    </row>
    <row r="117" spans="1:11" ht="13">
      <c r="A117" s="21"/>
      <c r="B117" s="21"/>
      <c r="C117" s="22"/>
      <c r="D117" s="22"/>
      <c r="E117" s="21"/>
      <c r="F117" s="22"/>
      <c r="G117" s="21"/>
      <c r="H117" s="5"/>
      <c r="I117" s="2"/>
    </row>
    <row r="118" spans="1:11" ht="13">
      <c r="A118" s="21"/>
      <c r="B118" s="21"/>
      <c r="C118" s="22"/>
      <c r="D118" s="22"/>
      <c r="E118" s="21"/>
      <c r="F118" s="22"/>
      <c r="G118" s="21"/>
      <c r="H118" s="5"/>
      <c r="I118" s="2"/>
    </row>
    <row r="119" spans="1:11" ht="13">
      <c r="A119" s="31"/>
      <c r="B119" s="21"/>
      <c r="C119" s="22"/>
      <c r="D119" s="22"/>
      <c r="E119" s="21"/>
      <c r="F119" s="22"/>
      <c r="G119" s="21"/>
      <c r="H119" s="5"/>
      <c r="I119" s="2"/>
    </row>
    <row r="120" spans="1:11" hidden="1">
      <c r="A120" s="23"/>
      <c r="B120" s="23"/>
      <c r="C120" s="24"/>
      <c r="D120" s="24"/>
      <c r="E120" s="23"/>
      <c r="F120" s="25"/>
      <c r="G120" s="26"/>
      <c r="H120" s="5"/>
      <c r="I120" s="2"/>
    </row>
    <row r="121" spans="1:11">
      <c r="A121" s="23"/>
      <c r="B121" s="26"/>
      <c r="C121" s="25"/>
      <c r="D121" s="25"/>
      <c r="E121" s="26"/>
      <c r="F121" s="25"/>
      <c r="G121" s="26"/>
      <c r="H121" s="5"/>
      <c r="I121" s="2"/>
    </row>
    <row r="122" spans="1:11" ht="13">
      <c r="A122" s="21"/>
      <c r="B122" s="21"/>
      <c r="C122" s="22"/>
      <c r="D122" s="22"/>
      <c r="E122" s="21"/>
      <c r="F122" s="22"/>
      <c r="G122" s="21"/>
      <c r="H122" s="5"/>
      <c r="I122" s="2"/>
    </row>
    <row r="123" spans="1:11" ht="13.5">
      <c r="A123" s="28"/>
      <c r="B123" s="27"/>
      <c r="C123" s="29"/>
      <c r="D123" s="29"/>
      <c r="E123" s="29"/>
      <c r="F123" s="29"/>
      <c r="G123" s="32"/>
      <c r="H123" s="5"/>
      <c r="I123" s="2"/>
    </row>
    <row r="124" spans="1:11" ht="13">
      <c r="A124" s="21"/>
      <c r="B124" s="21"/>
      <c r="C124" s="22"/>
      <c r="D124" s="22"/>
      <c r="E124" s="21"/>
      <c r="F124" s="22"/>
      <c r="G124" s="21"/>
      <c r="H124" s="34"/>
      <c r="I124" s="2"/>
    </row>
    <row r="125" spans="1:11" ht="13">
      <c r="A125" s="5"/>
      <c r="B125" s="5"/>
      <c r="C125" s="21"/>
      <c r="D125" s="21"/>
      <c r="E125" s="36"/>
      <c r="F125" s="30"/>
      <c r="G125" s="5"/>
      <c r="H125" s="34"/>
      <c r="I125" s="2"/>
    </row>
    <row r="126" spans="1:11" ht="13">
      <c r="C126" s="19"/>
      <c r="D126" s="19"/>
      <c r="H126" s="5"/>
      <c r="I126" s="2"/>
    </row>
    <row r="127" spans="1:11" ht="13">
      <c r="H127" s="35"/>
      <c r="I127" s="10"/>
      <c r="J127" s="10"/>
    </row>
    <row r="128" spans="1:11">
      <c r="H128" s="5"/>
      <c r="I128" s="2"/>
      <c r="J128" s="2"/>
    </row>
    <row r="129" spans="1:10">
      <c r="H129" s="5"/>
      <c r="I129" s="2"/>
      <c r="J129" s="2"/>
    </row>
    <row r="135" spans="1:10" s="9" customFormat="1" ht="13">
      <c r="A135"/>
      <c r="B135"/>
      <c r="C135"/>
      <c r="D135"/>
      <c r="E135"/>
      <c r="F135"/>
      <c r="G135"/>
      <c r="H135"/>
      <c r="I135"/>
      <c r="J135"/>
    </row>
  </sheetData>
  <sheetProtection selectLockedCells="1"/>
  <mergeCells count="33">
    <mergeCell ref="A1:B4"/>
    <mergeCell ref="A32:G32"/>
    <mergeCell ref="A45:G45"/>
    <mergeCell ref="A5:G5"/>
    <mergeCell ref="A23:E23"/>
    <mergeCell ref="A16:G16"/>
    <mergeCell ref="A25:G25"/>
    <mergeCell ref="A6:B9"/>
    <mergeCell ref="A41:E41"/>
    <mergeCell ref="A40:D40"/>
    <mergeCell ref="A15:D15"/>
    <mergeCell ref="A36:G36"/>
    <mergeCell ref="A42:G42"/>
    <mergeCell ref="A18:G18"/>
    <mergeCell ref="A21:G21"/>
    <mergeCell ref="A24:G24"/>
    <mergeCell ref="A96:G99"/>
    <mergeCell ref="A76:E76"/>
    <mergeCell ref="A91:E91"/>
    <mergeCell ref="A61:G61"/>
    <mergeCell ref="A77:G77"/>
    <mergeCell ref="A78:G78"/>
    <mergeCell ref="A81:G82"/>
    <mergeCell ref="A73:G74"/>
    <mergeCell ref="A62:G65"/>
    <mergeCell ref="A69:G70"/>
    <mergeCell ref="A60:E60"/>
    <mergeCell ref="A53:G53"/>
    <mergeCell ref="A83:G83"/>
    <mergeCell ref="A54:G54"/>
    <mergeCell ref="A48:G48"/>
    <mergeCell ref="A52:E52"/>
    <mergeCell ref="A51:G51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8" fitToHeight="2" orientation="portrait" r:id="rId1"/>
  <headerFooter alignWithMargins="0"/>
  <rowBreaks count="1" manualBreakCount="1">
    <brk id="5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BFAVA</vt:lpstr>
      <vt:lpstr>BFAVA!Print_Area</vt:lpstr>
    </vt:vector>
  </TitlesOfParts>
  <Company>University College of the Fraser Valley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Gould</dc:creator>
  <cp:lastModifiedBy>Paula Funk</cp:lastModifiedBy>
  <cp:lastPrinted>2020-01-08T21:59:56Z</cp:lastPrinted>
  <dcterms:created xsi:type="dcterms:W3CDTF">2001-07-16T22:28:16Z</dcterms:created>
  <dcterms:modified xsi:type="dcterms:W3CDTF">2023-07-25T16:28:22Z</dcterms:modified>
</cp:coreProperties>
</file>